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 01.09.2023" sheetId="1" r:id="rId1"/>
  </sheets>
  <definedNames>
    <definedName name="_xlnm._FilterDatabase" localSheetId="0" hidden="1">'на 01.09.2023'!$A$5:$AMC$439</definedName>
    <definedName name="_xlnm.Print_Titles" localSheetId="0">'на 01.09.2023'!$4:$5</definedName>
    <definedName name="_xlnm.Print_Area" localSheetId="0">'на 01.09.2023'!$A$4:$M$439</definedName>
  </definedNames>
  <calcPr calcId="152511"/>
</workbook>
</file>

<file path=xl/calcChain.xml><?xml version="1.0" encoding="utf-8"?>
<calcChain xmlns="http://schemas.openxmlformats.org/spreadsheetml/2006/main">
  <c r="K313" i="1" l="1"/>
  <c r="H313" i="1"/>
  <c r="K218" i="1"/>
  <c r="K270" i="1"/>
  <c r="H270" i="1"/>
  <c r="H218" i="1"/>
  <c r="I218" i="1"/>
  <c r="I100" i="1" l="1"/>
  <c r="J138" i="1"/>
  <c r="L138" i="1"/>
  <c r="M138" i="1"/>
  <c r="F138" i="1"/>
  <c r="G138" i="1"/>
  <c r="F68" i="1"/>
  <c r="G68" i="1"/>
  <c r="I68" i="1"/>
  <c r="J68" i="1"/>
  <c r="L68" i="1"/>
  <c r="M68" i="1"/>
  <c r="F45" i="1"/>
  <c r="G45" i="1"/>
  <c r="H45" i="1"/>
  <c r="I45" i="1"/>
  <c r="J45" i="1"/>
  <c r="K45" i="1"/>
  <c r="L45" i="1"/>
  <c r="M45" i="1"/>
  <c r="E45" i="1"/>
  <c r="F11" i="1"/>
  <c r="G11" i="1"/>
  <c r="H11" i="1"/>
  <c r="I11" i="1"/>
  <c r="J11" i="1"/>
  <c r="K11" i="1"/>
  <c r="L11" i="1"/>
  <c r="M11" i="1"/>
  <c r="E11" i="1"/>
  <c r="L218" i="1"/>
  <c r="M218" i="1"/>
  <c r="H239" i="1"/>
  <c r="I239" i="1"/>
  <c r="J239" i="1"/>
  <c r="K239" i="1"/>
  <c r="L239" i="1"/>
  <c r="M239" i="1"/>
  <c r="I270" i="1"/>
  <c r="L270" i="1"/>
  <c r="M270" i="1"/>
  <c r="I313" i="1"/>
  <c r="J313" i="1"/>
  <c r="L313" i="1"/>
  <c r="M313" i="1"/>
  <c r="H350" i="1"/>
  <c r="J350" i="1"/>
  <c r="K350" i="1"/>
  <c r="M350" i="1"/>
  <c r="I431" i="1"/>
  <c r="J431" i="1"/>
  <c r="L431" i="1"/>
  <c r="M431" i="1"/>
  <c r="H438" i="1"/>
  <c r="I438" i="1"/>
  <c r="J438" i="1"/>
  <c r="K438" i="1"/>
  <c r="L438" i="1"/>
  <c r="M438" i="1"/>
  <c r="E431" i="1"/>
  <c r="E313" i="1"/>
  <c r="E270" i="1"/>
  <c r="E218" i="1"/>
  <c r="A138" i="1"/>
  <c r="A438" i="1" l="1"/>
  <c r="E438" i="1" l="1"/>
  <c r="F438" i="1"/>
  <c r="G438" i="1"/>
  <c r="K106" i="1" l="1"/>
  <c r="H106" i="1"/>
  <c r="E106" i="1"/>
  <c r="K96" i="1"/>
  <c r="H96" i="1"/>
  <c r="E96" i="1"/>
  <c r="K94" i="1"/>
  <c r="H94" i="1"/>
  <c r="E94" i="1"/>
  <c r="E91" i="1"/>
  <c r="E85" i="1"/>
  <c r="K84" i="1"/>
  <c r="H84" i="1"/>
  <c r="E84" i="1"/>
  <c r="K83" i="1"/>
  <c r="H83" i="1"/>
  <c r="E83" i="1"/>
  <c r="K78" i="1"/>
  <c r="H78" i="1"/>
  <c r="E70" i="1"/>
  <c r="E69" i="1"/>
  <c r="K136" i="1" l="1"/>
  <c r="I136" i="1"/>
  <c r="H136" i="1" s="1"/>
  <c r="E136" i="1"/>
  <c r="K134" i="1"/>
  <c r="I134" i="1"/>
  <c r="H134" i="1" s="1"/>
  <c r="E134" i="1"/>
  <c r="K132" i="1"/>
  <c r="I132" i="1"/>
  <c r="H132" i="1" s="1"/>
  <c r="E132" i="1"/>
  <c r="K126" i="1"/>
  <c r="H126" i="1"/>
  <c r="E126" i="1"/>
  <c r="K125" i="1"/>
  <c r="H125" i="1"/>
  <c r="E125" i="1"/>
  <c r="K124" i="1"/>
  <c r="H124" i="1"/>
  <c r="E124" i="1"/>
  <c r="K123" i="1"/>
  <c r="I123" i="1"/>
  <c r="H123" i="1" s="1"/>
  <c r="E123" i="1"/>
  <c r="K122" i="1"/>
  <c r="I122" i="1"/>
  <c r="E122" i="1"/>
  <c r="K121" i="1"/>
  <c r="H121" i="1"/>
  <c r="E121" i="1"/>
  <c r="H122" i="1" l="1"/>
  <c r="I338" i="1"/>
  <c r="L337" i="1"/>
  <c r="I337" i="1"/>
  <c r="L336" i="1"/>
  <c r="I336" i="1"/>
  <c r="L335" i="1"/>
  <c r="L334" i="1"/>
  <c r="I334" i="1"/>
  <c r="I333" i="1"/>
  <c r="I332" i="1"/>
  <c r="L331" i="1"/>
  <c r="I331" i="1"/>
  <c r="L330" i="1"/>
  <c r="I329" i="1"/>
  <c r="I328" i="1"/>
  <c r="L326" i="1"/>
  <c r="L324" i="1"/>
  <c r="I324" i="1"/>
  <c r="I323" i="1"/>
  <c r="L320" i="1"/>
  <c r="I320" i="1"/>
  <c r="L315" i="1"/>
  <c r="L314" i="1"/>
  <c r="L350" i="1" l="1"/>
  <c r="I350" i="1"/>
  <c r="A431" i="1" l="1"/>
  <c r="F431" i="1"/>
  <c r="G431" i="1"/>
  <c r="F313" i="1" l="1"/>
  <c r="G313" i="1"/>
  <c r="A313" i="1"/>
  <c r="F350" i="1" l="1"/>
  <c r="G350" i="1"/>
  <c r="E350" i="1"/>
  <c r="A350" i="1"/>
  <c r="A270" i="1" l="1"/>
  <c r="J267" i="1"/>
  <c r="J266" i="1"/>
  <c r="J261" i="1"/>
  <c r="J260" i="1"/>
  <c r="J270" i="1" l="1"/>
  <c r="K129" i="1"/>
  <c r="E129" i="1"/>
  <c r="K127" i="1"/>
  <c r="I127" i="1"/>
  <c r="E127" i="1"/>
  <c r="K118" i="1"/>
  <c r="H118" i="1"/>
  <c r="E118" i="1"/>
  <c r="K117" i="1"/>
  <c r="E117" i="1"/>
  <c r="E116" i="1"/>
  <c r="H127" i="1" l="1"/>
  <c r="I138" i="1"/>
  <c r="K138" i="1"/>
  <c r="H138" i="1"/>
  <c r="E138" i="1"/>
  <c r="F270" i="1"/>
  <c r="G270" i="1"/>
  <c r="A218" i="1" l="1"/>
  <c r="F239" i="1" l="1"/>
  <c r="G239" i="1"/>
  <c r="E239" i="1"/>
  <c r="A239" i="1"/>
  <c r="F218" i="1"/>
  <c r="J145" i="1"/>
  <c r="J218" i="1" s="1"/>
  <c r="G145" i="1"/>
  <c r="G218" i="1" l="1"/>
  <c r="K428" i="1"/>
  <c r="H428" i="1"/>
  <c r="K427" i="1"/>
  <c r="H427" i="1"/>
  <c r="K426" i="1"/>
  <c r="H426" i="1"/>
  <c r="K425" i="1"/>
  <c r="H425" i="1"/>
  <c r="K424" i="1"/>
  <c r="H424" i="1"/>
  <c r="K423" i="1"/>
  <c r="H423" i="1"/>
  <c r="K422" i="1"/>
  <c r="H422" i="1"/>
  <c r="K421" i="1"/>
  <c r="H421" i="1"/>
  <c r="K420" i="1"/>
  <c r="H420" i="1"/>
  <c r="K419" i="1"/>
  <c r="K418" i="1"/>
  <c r="H418" i="1"/>
  <c r="K415" i="1"/>
  <c r="H415" i="1"/>
  <c r="K414" i="1"/>
  <c r="H414" i="1"/>
  <c r="K413" i="1"/>
  <c r="H413" i="1"/>
  <c r="K412" i="1"/>
  <c r="H412" i="1"/>
  <c r="K411" i="1"/>
  <c r="K410" i="1"/>
  <c r="H410" i="1"/>
  <c r="K409" i="1"/>
  <c r="K408" i="1"/>
  <c r="K407" i="1"/>
  <c r="K406" i="1"/>
  <c r="H406" i="1"/>
  <c r="K405" i="1"/>
  <c r="H405" i="1"/>
  <c r="K404" i="1"/>
  <c r="H404" i="1"/>
  <c r="K403" i="1"/>
  <c r="K402" i="1"/>
  <c r="H402" i="1"/>
  <c r="K401" i="1"/>
  <c r="K400" i="1"/>
  <c r="K39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8" i="1"/>
  <c r="H378" i="1"/>
  <c r="K377" i="1"/>
  <c r="H377" i="1"/>
  <c r="K376" i="1"/>
  <c r="H376" i="1"/>
  <c r="K375" i="1"/>
  <c r="H375" i="1"/>
  <c r="K374" i="1"/>
  <c r="H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4" i="1"/>
  <c r="H364" i="1"/>
  <c r="K363" i="1"/>
  <c r="H363" i="1"/>
  <c r="K362" i="1"/>
  <c r="H362" i="1"/>
  <c r="K361" i="1"/>
  <c r="H361" i="1"/>
  <c r="K360" i="1"/>
  <c r="H360" i="1"/>
  <c r="K359" i="1"/>
  <c r="H359" i="1"/>
  <c r="K358" i="1"/>
  <c r="H358" i="1"/>
  <c r="K357" i="1"/>
  <c r="H357" i="1"/>
  <c r="K356" i="1"/>
  <c r="H356" i="1"/>
  <c r="K355" i="1"/>
  <c r="H355" i="1"/>
  <c r="K354" i="1"/>
  <c r="H354" i="1"/>
  <c r="K353" i="1"/>
  <c r="H353" i="1"/>
  <c r="K352" i="1"/>
  <c r="K351" i="1"/>
  <c r="H351" i="1"/>
  <c r="A68" i="1"/>
  <c r="K67" i="1"/>
  <c r="H67" i="1"/>
  <c r="E67" i="1"/>
  <c r="K64" i="1"/>
  <c r="H64" i="1"/>
  <c r="A45" i="1"/>
  <c r="K431" i="1" l="1"/>
  <c r="H431" i="1"/>
  <c r="K68" i="1"/>
  <c r="H68" i="1"/>
  <c r="E68" i="1"/>
  <c r="N11" i="1" l="1"/>
  <c r="A439" i="1" l="1"/>
  <c r="E439" i="1"/>
  <c r="J439" i="1"/>
  <c r="H439" i="1"/>
  <c r="I439" i="1"/>
  <c r="M439" i="1"/>
  <c r="K439" i="1"/>
  <c r="G439" i="1"/>
  <c r="F439" i="1"/>
  <c r="L439" i="1"/>
</calcChain>
</file>

<file path=xl/sharedStrings.xml><?xml version="1.0" encoding="utf-8"?>
<sst xmlns="http://schemas.openxmlformats.org/spreadsheetml/2006/main" count="1876" uniqueCount="786">
  <si>
    <t>Адрес объекта</t>
  </si>
  <si>
    <t>Кол- 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</si>
  <si>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</si>
  <si>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 человек, чел.</t>
  </si>
  <si>
    <t xml:space="preserve">Дата, номер документа о признании дома аварийным. </t>
  </si>
  <si>
    <t>Дата, номер заключения межведомственной комиссии</t>
  </si>
  <si>
    <t>Предполагаемый срок расселения и сноса дома (год)</t>
  </si>
  <si>
    <t>Улица, переулок, проспект.</t>
  </si>
  <si>
    <t>№ дома</t>
  </si>
  <si>
    <t>всего</t>
  </si>
  <si>
    <t>Соц.найм</t>
  </si>
  <si>
    <t>Постановление № 32-В от 11.03.2019</t>
  </si>
  <si>
    <t xml:space="preserve">Набережная </t>
  </si>
  <si>
    <t>Постановление №120-А от 11.10.2019</t>
  </si>
  <si>
    <t>№ 4 от 15.10.2019</t>
  </si>
  <si>
    <t>Набережная</t>
  </si>
  <si>
    <t>№ 2 от 15.10.2019</t>
  </si>
  <si>
    <t xml:space="preserve">Лесная </t>
  </si>
  <si>
    <t>Постановление № 97 от 20.06.2018</t>
  </si>
  <si>
    <t>№ 4 от 25.07.2018</t>
  </si>
  <si>
    <t>Лесная</t>
  </si>
  <si>
    <t>Постановление № 120-А от 11.10.2019</t>
  </si>
  <si>
    <t>№ 5 от 15.10.2019</t>
  </si>
  <si>
    <t>Горнореченск</t>
  </si>
  <si>
    <t>Речная</t>
  </si>
  <si>
    <t>№ 04 от 15.04.2019</t>
  </si>
  <si>
    <t>Карымкары</t>
  </si>
  <si>
    <t>Комсомольская</t>
  </si>
  <si>
    <t>Ленина</t>
  </si>
  <si>
    <t>№ 06 от 15.04.2019</t>
  </si>
  <si>
    <t>Пионерская</t>
  </si>
  <si>
    <t>Кольцевая</t>
  </si>
  <si>
    <t>Кедровая</t>
  </si>
  <si>
    <t>№ 03 от 03.07.2020</t>
  </si>
  <si>
    <t>№ 04 от 03.07.2020</t>
  </si>
  <si>
    <t>№ 05 от 03.07.2020</t>
  </si>
  <si>
    <t>№ 06 от 03.07.2020</t>
  </si>
  <si>
    <t>Парковый</t>
  </si>
  <si>
    <t>№ 09 от 03.07.2020</t>
  </si>
  <si>
    <t>Комсомольский</t>
  </si>
  <si>
    <t>Малый Атлым</t>
  </si>
  <si>
    <t>Обская</t>
  </si>
  <si>
    <t>Московская</t>
  </si>
  <si>
    <t>Центральная</t>
  </si>
  <si>
    <t>Заключени №3 от 28.03.2019г</t>
  </si>
  <si>
    <t>Почтовая</t>
  </si>
  <si>
    <t>Школьная</t>
  </si>
  <si>
    <t>Нагорная</t>
  </si>
  <si>
    <t>от 01.03.2012</t>
  </si>
  <si>
    <t>Кирова</t>
  </si>
  <si>
    <t>от 24.09.2012</t>
  </si>
  <si>
    <t>Фрунзе</t>
  </si>
  <si>
    <t>Шмигельского</t>
  </si>
  <si>
    <t>9а</t>
  </si>
  <si>
    <t>от 22.12.2015 № 16</t>
  </si>
  <si>
    <t>Сплавная</t>
  </si>
  <si>
    <t>Чапаева</t>
  </si>
  <si>
    <t>8а</t>
  </si>
  <si>
    <t>от 11.03.2016 № 2</t>
  </si>
  <si>
    <t xml:space="preserve">Сенькина </t>
  </si>
  <si>
    <t>от 14.03.2017 № 1</t>
  </si>
  <si>
    <t>от 30.09.2019 № 1</t>
  </si>
  <si>
    <t>от 30.09.2019 № 2</t>
  </si>
  <si>
    <t>от 30.09.2019 № 3</t>
  </si>
  <si>
    <t>Титова</t>
  </si>
  <si>
    <t>от 30.09.2019 № 4</t>
  </si>
  <si>
    <t>от 30.09.2019 № 5</t>
  </si>
  <si>
    <t>от 30.09.2019 № 6</t>
  </si>
  <si>
    <t>от 30.09.2019 № 7</t>
  </si>
  <si>
    <t>Гагарина</t>
  </si>
  <si>
    <t>от 30.09.2019 № 8</t>
  </si>
  <si>
    <t>от 30.09.2019 № 9</t>
  </si>
  <si>
    <t>Мира</t>
  </si>
  <si>
    <t>от 20.03.2020 № 2</t>
  </si>
  <si>
    <t>Урманная</t>
  </si>
  <si>
    <t>от 20.03.2020 № 3</t>
  </si>
  <si>
    <t>от 20.03.2020 № 1</t>
  </si>
  <si>
    <t>от 20.03.2020 № 4</t>
  </si>
  <si>
    <t>от 20.03.2020 № 53</t>
  </si>
  <si>
    <t>Светлая</t>
  </si>
  <si>
    <t>от 29.05.2020 № 13</t>
  </si>
  <si>
    <t>от 20.03.2020 № 7</t>
  </si>
  <si>
    <t>Больничная</t>
  </si>
  <si>
    <t>от 20.03.2020 № 8</t>
  </si>
  <si>
    <t>Строительная</t>
  </si>
  <si>
    <t>Большой Камень</t>
  </si>
  <si>
    <t>Кормужиханка</t>
  </si>
  <si>
    <t>Октябрьское</t>
  </si>
  <si>
    <t xml:space="preserve">Речников </t>
  </si>
  <si>
    <t>№ 5 от 23.04.2018</t>
  </si>
  <si>
    <t xml:space="preserve">Строителей </t>
  </si>
  <si>
    <t xml:space="preserve">Крымская </t>
  </si>
  <si>
    <t>№2 от 30.03.2018г.</t>
  </si>
  <si>
    <t>Энергетиков</t>
  </si>
  <si>
    <t>№7 от 22.10.2015г.</t>
  </si>
  <si>
    <t>Газовиков</t>
  </si>
  <si>
    <t>Речников</t>
  </si>
  <si>
    <t xml:space="preserve">Пионеров </t>
  </si>
  <si>
    <t>№ 2  от 13.12.2015г.</t>
  </si>
  <si>
    <t>Строителей</t>
  </si>
  <si>
    <t>№5  от 05.05.2017г.</t>
  </si>
  <si>
    <t>№11 от 26.06.2017г.</t>
  </si>
  <si>
    <t>№13 от 22.11.2017г.</t>
  </si>
  <si>
    <t>№6 от 10.05.2018г.</t>
  </si>
  <si>
    <t>№8 от 22.08.2018г.</t>
  </si>
  <si>
    <t>№9 от 17.09.2018г.</t>
  </si>
  <si>
    <t>9А</t>
  </si>
  <si>
    <t>№5 от  21.06.2019г.</t>
  </si>
  <si>
    <t>№6 от 15.08.2019г.</t>
  </si>
  <si>
    <t>№7 от 21.08.2019г.</t>
  </si>
  <si>
    <t>№10 от 30.08.2019г.</t>
  </si>
  <si>
    <t>№11 от 30.08.2019г.</t>
  </si>
  <si>
    <t>№12 от 31.10.2019г.</t>
  </si>
  <si>
    <t>№2 от 30.12.2019г.</t>
  </si>
  <si>
    <t xml:space="preserve">Газовиков </t>
  </si>
  <si>
    <t>14 "А"</t>
  </si>
  <si>
    <t>№7 от 27.03.2020г.</t>
  </si>
  <si>
    <t>№8 от 30.03.2020г.</t>
  </si>
  <si>
    <t>№9 от 10.08.2020</t>
  </si>
  <si>
    <t>№10  от 10.08.2020</t>
  </si>
  <si>
    <t>№11 от 30.09.2020</t>
  </si>
  <si>
    <t>№12 от 30.09.2020</t>
  </si>
  <si>
    <t>№13 от 30.09.2020</t>
  </si>
  <si>
    <t>Южная</t>
  </si>
  <si>
    <t>Оренбургская</t>
  </si>
  <si>
    <t>Курганская</t>
  </si>
  <si>
    <t>Железнодорожная</t>
  </si>
  <si>
    <t>18.04.2019 
№ 2</t>
  </si>
  <si>
    <t>Сенькина</t>
  </si>
  <si>
    <t>04.12.2019 №4</t>
  </si>
  <si>
    <t xml:space="preserve"> Железнодорожная</t>
  </si>
  <si>
    <t>22.06.2020 № 8</t>
  </si>
  <si>
    <t>от 22.06.2020 № 1</t>
  </si>
  <si>
    <t>от 22.06.2020 № 5</t>
  </si>
  <si>
    <t>от 22.06.2020 № 2</t>
  </si>
  <si>
    <t>от 22.06.2020 № 4</t>
  </si>
  <si>
    <t>Сергино</t>
  </si>
  <si>
    <t>мкр. Центральный</t>
  </si>
  <si>
    <t xml:space="preserve">1 мкр.  </t>
  </si>
  <si>
    <t>13.06.2019 № 7</t>
  </si>
  <si>
    <t>13.06.2019 № 8</t>
  </si>
  <si>
    <t>Центральный мкр.</t>
  </si>
  <si>
    <t>08.10.2019 № 9</t>
  </si>
  <si>
    <t>Талинка</t>
  </si>
  <si>
    <t>Киевская</t>
  </si>
  <si>
    <t>6А</t>
  </si>
  <si>
    <t>Гастелло</t>
  </si>
  <si>
    <t>Кишиневская</t>
  </si>
  <si>
    <t>Курчатова</t>
  </si>
  <si>
    <t>28.06.2019 № 02/19</t>
  </si>
  <si>
    <t>Молдавская</t>
  </si>
  <si>
    <t>Медицинская</t>
  </si>
  <si>
    <t>Альшевского</t>
  </si>
  <si>
    <t>Юбилейная</t>
  </si>
  <si>
    <t>06.08.2020 № 09/20</t>
  </si>
  <si>
    <t>06.08.2020 № 08/20</t>
  </si>
  <si>
    <t>06.08.2020 № 07/20</t>
  </si>
  <si>
    <t>06.08.2020 № 11/20</t>
  </si>
  <si>
    <t>06.08.2020 № 13/20</t>
  </si>
  <si>
    <t>06.08.2020 № 12/20</t>
  </si>
  <si>
    <t>Унъюган</t>
  </si>
  <si>
    <t>Гладышева</t>
  </si>
  <si>
    <t>Трудовая</t>
  </si>
  <si>
    <t>Нестерова</t>
  </si>
  <si>
    <t>12А</t>
  </si>
  <si>
    <t>Береговая</t>
  </si>
  <si>
    <t>42А</t>
  </si>
  <si>
    <t>Шеркалы</t>
  </si>
  <si>
    <t>Спасенникова</t>
  </si>
  <si>
    <t xml:space="preserve">Рыбников </t>
  </si>
  <si>
    <t>2Б</t>
  </si>
  <si>
    <t>Советская</t>
  </si>
  <si>
    <t>Перегребное</t>
  </si>
  <si>
    <t>Зеленая</t>
  </si>
  <si>
    <t>Первомайская</t>
  </si>
  <si>
    <t xml:space="preserve">Ленина </t>
  </si>
  <si>
    <t>Пальяново</t>
  </si>
  <si>
    <t>Каменное</t>
  </si>
  <si>
    <t>Приобье</t>
  </si>
  <si>
    <t>Андра</t>
  </si>
  <si>
    <t xml:space="preserve">аварийными и подлежащими сносу   на территории Октябрьского района </t>
  </si>
  <si>
    <t>Итого с.п. Каменное</t>
  </si>
  <si>
    <t>итого с.п. Карымкары</t>
  </si>
  <si>
    <t>итого г.п. Октябрьское</t>
  </si>
  <si>
    <t>Итого с.п. Сергино</t>
  </si>
  <si>
    <t>итого с.п.Шеркалы</t>
  </si>
  <si>
    <t>Итого г.п. Андра</t>
  </si>
  <si>
    <t>Заключени №2 от 01.12.2020г</t>
  </si>
  <si>
    <t>31.12.2021г.</t>
  </si>
  <si>
    <t>31.12.2022г.</t>
  </si>
  <si>
    <t>14.06.2019 № 237</t>
  </si>
  <si>
    <t>14.06.2019 № 236</t>
  </si>
  <si>
    <t>21.10.2019 № 410</t>
  </si>
  <si>
    <t>30.10.2020 № 294</t>
  </si>
  <si>
    <t>30.10.2020 № 1</t>
  </si>
  <si>
    <t>30.10.2020 № 2</t>
  </si>
  <si>
    <t>02.11.2020 № 295</t>
  </si>
  <si>
    <t>01.10.2020 № 3</t>
  </si>
  <si>
    <t>03.11.2020 № 299</t>
  </si>
  <si>
    <t>02.10.2020 № 4</t>
  </si>
  <si>
    <t>05.11.2020 № 304</t>
  </si>
  <si>
    <t>05.10.2020 № 5</t>
  </si>
  <si>
    <t>06.11.2020 № 308</t>
  </si>
  <si>
    <t>07.10.2020 № 6</t>
  </si>
  <si>
    <t xml:space="preserve">1 мкр.   </t>
  </si>
  <si>
    <t>09.11.2020 № 310</t>
  </si>
  <si>
    <t>12.10.2020 № 7</t>
  </si>
  <si>
    <t>09.11.2020 № 311</t>
  </si>
  <si>
    <t>12.10.2020 № 8</t>
  </si>
  <si>
    <t>12.10.2020 № 9</t>
  </si>
  <si>
    <t>14.10.2020 № 10</t>
  </si>
  <si>
    <t>15.10.2020 № 11</t>
  </si>
  <si>
    <t>16.10.2020 № 12</t>
  </si>
  <si>
    <t>12а</t>
  </si>
  <si>
    <t>19.10.2020 № 13</t>
  </si>
  <si>
    <t>19.10.2020 № 14</t>
  </si>
  <si>
    <t xml:space="preserve">  Глыдшева</t>
  </si>
  <si>
    <t>№15 от 30.10.2020</t>
  </si>
  <si>
    <t>№16 от 09.11.2020</t>
  </si>
  <si>
    <t>№17 от 15.12.2020</t>
  </si>
  <si>
    <t>№18 от 15.12.2020</t>
  </si>
  <si>
    <t>№19 от 28.12.2020</t>
  </si>
  <si>
    <t>№20 от 28.12.2020</t>
  </si>
  <si>
    <t>№21 от 28.12.2020</t>
  </si>
  <si>
    <t>Севастопольская</t>
  </si>
  <si>
    <t>№23 от 28.12.2020</t>
  </si>
  <si>
    <t>№24 от 28.12.2020</t>
  </si>
  <si>
    <t>№25 от 29.12.2020</t>
  </si>
  <si>
    <t>№1  от 15.01.2021</t>
  </si>
  <si>
    <t>1а</t>
  </si>
  <si>
    <t>№2  от 26.04.2021</t>
  </si>
  <si>
    <t>мкр. Западный</t>
  </si>
  <si>
    <t>мкр. Восточный</t>
  </si>
  <si>
    <t>Постановление  от 05.02.2020 года № 21</t>
  </si>
  <si>
    <t>Постановление от 15.02.2021 года № 10</t>
  </si>
  <si>
    <t>Постановление от 02.03.2021 года № 18</t>
  </si>
  <si>
    <t>Постановление от 05.02.2020 года № 21</t>
  </si>
  <si>
    <t>№ 1  от  21.01.2019</t>
  </si>
  <si>
    <t>№ 1  от  26.09.2019</t>
  </si>
  <si>
    <t>№1 от 29.12.2020</t>
  </si>
  <si>
    <t>№1 от 17.02.2021</t>
  </si>
  <si>
    <t>Итого г.п. Приобье</t>
  </si>
  <si>
    <t>02.06.2017 № 10</t>
  </si>
  <si>
    <t>02.06.2017 № 4</t>
  </si>
  <si>
    <t>02.06.2017 № 2</t>
  </si>
  <si>
    <t>02.06.2017 № 3</t>
  </si>
  <si>
    <t>30.04.2021 № 7/21</t>
  </si>
  <si>
    <t>30.04.2021 № 1/21</t>
  </si>
  <si>
    <t>30.04.2021 № 5/21</t>
  </si>
  <si>
    <t>30.04.2021 № 3/21</t>
  </si>
  <si>
    <t>30.04.2021 № 2/21</t>
  </si>
  <si>
    <t>20а</t>
  </si>
  <si>
    <t>30.04.2021 № 6/21</t>
  </si>
  <si>
    <t>30.04.2021 № 4/21</t>
  </si>
  <si>
    <t xml:space="preserve">в соб-сти </t>
  </si>
  <si>
    <t>№ 01 от 18.05.2021</t>
  </si>
  <si>
    <t>№ 07 от 18.05.2021</t>
  </si>
  <si>
    <t>№ 15 от 18.05.2021</t>
  </si>
  <si>
    <t>№ 13 от 18.05.2021</t>
  </si>
  <si>
    <t>Микрорайон</t>
  </si>
  <si>
    <t>№ 09 от 18.05.2021</t>
  </si>
  <si>
    <t>Садовая</t>
  </si>
  <si>
    <t>№ 03 от 18.05.2021</t>
  </si>
  <si>
    <t>Дорожная</t>
  </si>
  <si>
    <t>№ 08 от 18.05.2021</t>
  </si>
  <si>
    <t>№ 05 от 18.05.2021</t>
  </si>
  <si>
    <t>№ 14 от 18.05.2021</t>
  </si>
  <si>
    <t>Совхозная</t>
  </si>
  <si>
    <t>№ 12 от 18.05.2021</t>
  </si>
  <si>
    <t>№ 10 от 18.05.2021</t>
  </si>
  <si>
    <t>№ 11 от 18.05.2021</t>
  </si>
  <si>
    <t>13а</t>
  </si>
  <si>
    <t>№ 16 от 18.05.2021</t>
  </si>
  <si>
    <t>Большие Леуши</t>
  </si>
  <si>
    <t>Таежная</t>
  </si>
  <si>
    <t>Заключени №4 от 27.01.2020г</t>
  </si>
  <si>
    <t>до 31.12.2024</t>
  </si>
  <si>
    <t>от 25.04.2021 № 2</t>
  </si>
  <si>
    <t>от 25.04.2021 № 1</t>
  </si>
  <si>
    <t>13б</t>
  </si>
  <si>
    <t>заключение от 13.09.2021 12/21</t>
  </si>
  <si>
    <t>2А</t>
  </si>
  <si>
    <t xml:space="preserve"> Строителей</t>
  </si>
  <si>
    <t>2В</t>
  </si>
  <si>
    <t>15А</t>
  </si>
  <si>
    <t>14а</t>
  </si>
  <si>
    <t>№3  от 11.08.2021</t>
  </si>
  <si>
    <t>№4  от 11.08.2021</t>
  </si>
  <si>
    <t>№5  от 11.08.2021</t>
  </si>
  <si>
    <t>№6  от 11.08.2021</t>
  </si>
  <si>
    <t>Газвиков</t>
  </si>
  <si>
    <t>№8  от 11.08.2021</t>
  </si>
  <si>
    <t>№7  от 11.08.2021</t>
  </si>
  <si>
    <t>Технологическая</t>
  </si>
  <si>
    <t>19.07.2021 № 11/21</t>
  </si>
  <si>
    <t>19.07.2021 № 12/21</t>
  </si>
  <si>
    <t>19.07.2021 № 13/21</t>
  </si>
  <si>
    <t>19.07.2021 № 14/21</t>
  </si>
  <si>
    <t>19.07.2021 № 15/21</t>
  </si>
  <si>
    <t>19.07.2021 № 16/21</t>
  </si>
  <si>
    <t>19.07.2021 № 17/21</t>
  </si>
  <si>
    <t>Школьный</t>
  </si>
  <si>
    <t>Заключени №8 от 15.10.2021г</t>
  </si>
  <si>
    <t>Заключени №9 от 30.10.2021г</t>
  </si>
  <si>
    <t>Заключени №13 от 03.12.2021г</t>
  </si>
  <si>
    <t>Горная</t>
  </si>
  <si>
    <t>Заключени №14 от 03.12.2021г</t>
  </si>
  <si>
    <t>Октябрьская</t>
  </si>
  <si>
    <t>Заключени №5 от 01.09.2021г</t>
  </si>
  <si>
    <t>Заключение №6 от 25.09.2021г.</t>
  </si>
  <si>
    <t>Заключение №7 от 25.09.2021г.</t>
  </si>
  <si>
    <t>Заключение №12 от 01.11.2021г.</t>
  </si>
  <si>
    <t>от 30.05.2021 № 3</t>
  </si>
  <si>
    <t>до 31.12.2025</t>
  </si>
  <si>
    <t>17 кв. 3</t>
  </si>
  <si>
    <t>от 31.08.2021 № 4</t>
  </si>
  <si>
    <t>№9 от 27.09.2021</t>
  </si>
  <si>
    <t>№10 от 27.09.2021</t>
  </si>
  <si>
    <t>№11 от 27.09.2021</t>
  </si>
  <si>
    <t>№12 от 27.09.2021</t>
  </si>
  <si>
    <t>№13 от 27.09.2021</t>
  </si>
  <si>
    <t>№14 от 11.11.2021</t>
  </si>
  <si>
    <t>№15 от 11.11.2021</t>
  </si>
  <si>
    <t>№16 от 11.11.2021</t>
  </si>
  <si>
    <t>№17 от 11.11.2021</t>
  </si>
  <si>
    <t>№18 от 11.11.2021</t>
  </si>
  <si>
    <t>№19 от 11.11.2021</t>
  </si>
  <si>
    <t>№20 от 11.11.2021</t>
  </si>
  <si>
    <t>№21 от 11.11.2021</t>
  </si>
  <si>
    <t>№22 от 11.11.2021</t>
  </si>
  <si>
    <t>№23 от 11.11.2021</t>
  </si>
  <si>
    <t>Крымская</t>
  </si>
  <si>
    <t>№25 от 10.12.2021</t>
  </si>
  <si>
    <t>№24 от 10.12.2021</t>
  </si>
  <si>
    <t>№26 от 10.12.2021</t>
  </si>
  <si>
    <t>№27 от 10.12.2021</t>
  </si>
  <si>
    <t>№28 от 10.12.2021</t>
  </si>
  <si>
    <t>№29 от 10.12.2021</t>
  </si>
  <si>
    <t>29.03.2021 №109</t>
  </si>
  <si>
    <t>26.03.2021 № 1</t>
  </si>
  <si>
    <t>1 мкр.</t>
  </si>
  <si>
    <t>24.09.2021 №334</t>
  </si>
  <si>
    <t>24.08.2021 № 2</t>
  </si>
  <si>
    <t>24.11.2021 №416</t>
  </si>
  <si>
    <t>22.11.2021 № 3</t>
  </si>
  <si>
    <t>22.11.2021 №4</t>
  </si>
  <si>
    <t>1 мкр</t>
  </si>
  <si>
    <t>22а</t>
  </si>
  <si>
    <t>24.11.2021 №415</t>
  </si>
  <si>
    <t>23.11.2021 № 5</t>
  </si>
  <si>
    <t>10.01.2022 № 1</t>
  </si>
  <si>
    <t>10.01.2022 № 6</t>
  </si>
  <si>
    <t>10.01.2022 № 2</t>
  </si>
  <si>
    <t>10.01.2022 № 7</t>
  </si>
  <si>
    <t>постановление администрации Приобье  №220 от 15.05.2018года</t>
  </si>
  <si>
    <t>постановление администрации гп. Приобье №160 от 16.04.2018 года</t>
  </si>
  <si>
    <t>постановление администрации гп. Приобье № 458 от 28.10.2015 года</t>
  </si>
  <si>
    <t>постановление администрации гп. Приобье № 19 от 15.01.2016года</t>
  </si>
  <si>
    <t>постановление администрации гп. Приобье № 244 от 29.05.2017 года</t>
  </si>
  <si>
    <t>постановление администрации гп. Приобье №360 от 21.07.2017 года</t>
  </si>
  <si>
    <t>постановление администрации гп. Приобье №605 от 24.11.2017 года</t>
  </si>
  <si>
    <t>постановление администрации гп. Приобье №268 от 04.06.2018 года</t>
  </si>
  <si>
    <t>постановление администрации гп. Приобье №451 от 19.09.2018 года</t>
  </si>
  <si>
    <t>постановление администрации гп. Приобье №487 от 12.10.2018 года</t>
  </si>
  <si>
    <t>постановление администрации гп. Приобье №368 от 08.07.2019года</t>
  </si>
  <si>
    <t>постановление администрации гп. Приобье № 476 от 03.09.2019года</t>
  </si>
  <si>
    <t>постановление администрации гп. Приобье № 477 от 03.09.2019года</t>
  </si>
  <si>
    <t>постановление администрации гп. Приобье № 514 от 27.09.2019года</t>
  </si>
  <si>
    <t>постановление администрации гп. Приобье № 515 от 27.09.2019года</t>
  </si>
  <si>
    <t>постановление администрации гп. Приобье № 616 от 18.11.2019года</t>
  </si>
  <si>
    <t>постановление администрации гп. Приобье № 19 от 24.01.2020года</t>
  </si>
  <si>
    <t>постановление администрации гп. Приобье № 171 от 24.04.2020года</t>
  </si>
  <si>
    <t>постановление администрации гп. Приобье № 172 от 24.04.2020года</t>
  </si>
  <si>
    <t>постановление администрации гп. Приобье № 368 от 10.08.2020года</t>
  </si>
  <si>
    <t>постановление администрации гп. Приобье № 369 от 10.08.2020года</t>
  </si>
  <si>
    <t>постановление администрации гп. Приобье № 534 от 23.10.2020года</t>
  </si>
  <si>
    <t>постановление администрации гп. Приобье № 535 от 23.10.2020года</t>
  </si>
  <si>
    <t>постановление администрации гп. Приобье № 536 от 23.10.2020года</t>
  </si>
  <si>
    <t>постановление администрации гп. Приобье №576 от 18.11.2020года</t>
  </si>
  <si>
    <t>постановление администрации гп. Приобье №613 от 24.11.2020года</t>
  </si>
  <si>
    <t>постановление администрации гп. Приобье №651 от 15.12.2020года</t>
  </si>
  <si>
    <t>постановление администрации гп. Приобье №652 от 15.12.2020года</t>
  </si>
  <si>
    <t>постановление администрации гп. Приобье №26 от 27.01.2021года</t>
  </si>
  <si>
    <t>постановление администрации гп. Приобье №27  от 27.01.2021года</t>
  </si>
  <si>
    <t>постановление администрации гп. Приобье №28 от 27.01.2021года</t>
  </si>
  <si>
    <t>постановление администрации гп. Приобье №29  от 27.01.2021года</t>
  </si>
  <si>
    <t>постановление администрации гп. Приобье №30 от 27.01.2021года</t>
  </si>
  <si>
    <t>постановление администрации гп. Приобье №31 от 27.01.2021года</t>
  </si>
  <si>
    <t>постановление администрации гп. Приобье №32  от 27.01.2021года</t>
  </si>
  <si>
    <t>постановление администрации гп. Приобье №40  от 27.01.2021года</t>
  </si>
  <si>
    <t>постановление администрации гп. Приобье №201  от 17.05.2021года</t>
  </si>
  <si>
    <t>постановление администрации      гп.Приобье №373          от 07.09.2021года</t>
  </si>
  <si>
    <t>постановление администрации      гп.Приобье №374        от 07.09.2021года</t>
  </si>
  <si>
    <t>постановление администрации      гп.Приобье №375          от 07.09.2021года</t>
  </si>
  <si>
    <t>постановление администрации      гп.Приобье №376          от 07.09.2021года</t>
  </si>
  <si>
    <t>постановление администрации      гп.Приобье №377          от 07.09.2021года</t>
  </si>
  <si>
    <t>постановление администрации      гп.Приобье №378       от 07.09.2021года</t>
  </si>
  <si>
    <t>постановление администрации      гп.Приобье №440       от 27.10.2021года</t>
  </si>
  <si>
    <t>постановление администрации      гп.Приобье №441       от 27.10.2021года</t>
  </si>
  <si>
    <t>постановление администрации      гп.Приобье №442       от 27.10.2021года</t>
  </si>
  <si>
    <t>постановление администрации      гп.Приобье №443       от 27.10.2021года</t>
  </si>
  <si>
    <t>постановление администрации      гп.Приобье №444       от 27.10.2021года</t>
  </si>
  <si>
    <t>постановление администрации      гп.Приобье №498      от 29.11.2021года</t>
  </si>
  <si>
    <t>постановление администрации      гп.Приобье №506      от 29.11.2021года</t>
  </si>
  <si>
    <t>постановление администрации      гп.Приобье №503      от 29.11.2021года</t>
  </si>
  <si>
    <t>постановление администрации      гп.Приобье №507      от 29.11.2021года</t>
  </si>
  <si>
    <t>постановление администрации      гп.Приобье №501      от 29.11.2021года</t>
  </si>
  <si>
    <t>постановление администрации      гп.Приобье №499      от 29.11.2021года</t>
  </si>
  <si>
    <t>постановление администрации      гп.Приобье №504           от 29.11.2021года</t>
  </si>
  <si>
    <t>постановление администрации      гп.Приобье №502      от 29.11.2021года</t>
  </si>
  <si>
    <t>постановление администрации      гп.Приобье №500      от 29.11.2021года</t>
  </si>
  <si>
    <t>постановление администрации  гп.Приобье №505                 от 29.11.2021года</t>
  </si>
  <si>
    <t xml:space="preserve">постановление администрации      гп.Приобье № 536               от 10.12.2021года    </t>
  </si>
  <si>
    <t xml:space="preserve">постановление администрации      гп.Приобье №537      от 10.12.2021года       </t>
  </si>
  <si>
    <t xml:space="preserve">постановление администрации      гп.Приобье №538        от 10.12.2021года       </t>
  </si>
  <si>
    <t xml:space="preserve">постановление администрации      гп.Приобье №539               от  10.12.2021года       </t>
  </si>
  <si>
    <t xml:space="preserve">постановление администрации      гп.Приобье №540       от 10.12.2021года      </t>
  </si>
  <si>
    <t xml:space="preserve">постановление администрации      гп.Приобье №541        от 10.12.2021года       </t>
  </si>
  <si>
    <t xml:space="preserve">постановление администрации      гп.Приобье №40     от 01.02.2022года       </t>
  </si>
  <si>
    <t>№1 от 17.01.2022</t>
  </si>
  <si>
    <t>от 09.03.2022 № 1</t>
  </si>
  <si>
    <t>от 17.03.2022 № 2</t>
  </si>
  <si>
    <t>от 13.05.2022 № 3</t>
  </si>
  <si>
    <t>от 13.05.2022 № 4</t>
  </si>
  <si>
    <t>от 13.05.2022 № 6</t>
  </si>
  <si>
    <t>от 13.05.2022 № 7</t>
  </si>
  <si>
    <t>от 13.05.2022 № 9</t>
  </si>
  <si>
    <t>от 13.05.2022 № 10</t>
  </si>
  <si>
    <t>от 13.05.2022 № 11</t>
  </si>
  <si>
    <t>от 13.05.2022 № 12</t>
  </si>
  <si>
    <t>от 13.05.2022 № 13</t>
  </si>
  <si>
    <t>от 13.05.2022 № 14</t>
  </si>
  <si>
    <t>от 13.05.2022 № 15</t>
  </si>
  <si>
    <t>Постановление администрации сельского поселения Шеркалы № 86 от 11.05.2018 г.</t>
  </si>
  <si>
    <t>заключение межведомственной комиссии от 24.04.2018 г. № 7</t>
  </si>
  <si>
    <t>заключение межведомственной комиссии от 24.04.2018 г. № 5</t>
  </si>
  <si>
    <t>заключение межведомственной комиссии от 24.04.2018 г. № 3</t>
  </si>
  <si>
    <t>Постановление администрации сельского поселения Шеркалы № 150 от 06.09.2019 г.</t>
  </si>
  <si>
    <t>заключение межведомственной комиссии от 05.09.2019 г. № 3</t>
  </si>
  <si>
    <t>заключение межведомственной комиссии от 05.09.2019 г. № 2</t>
  </si>
  <si>
    <t>Постановление администрации сельского поселения Шеркалы № 184 от 28.10.2019 г.</t>
  </si>
  <si>
    <t>заключение межведомственной комиссии от 23.10.2019 г. № 5</t>
  </si>
  <si>
    <t>заключение межведомственной комиссии от 23.10.2019 г. № 4</t>
  </si>
  <si>
    <t>заключение межведомственной комиссии от 23.10.2019 г. № 6</t>
  </si>
  <si>
    <t>Постановление администрации сельского поселения Шеркалы № 198 от 13.11.2019 г.</t>
  </si>
  <si>
    <t>заключение межведомственной комиссии от 11.11.2019 г. № 9</t>
  </si>
  <si>
    <t>заключение межведомственной комиссии от 11.11.2019 г. № 10</t>
  </si>
  <si>
    <t>заключение межведомственной комиссии от 11.11.2019 г. № 11</t>
  </si>
  <si>
    <t>заключение межведомственной комиссии от 11.11.2019 г. № 12</t>
  </si>
  <si>
    <t>Постановление администрации сельского поселения Шеркалы № 234 от 19.12.2019 г.</t>
  </si>
  <si>
    <t>заключение межведомственной комиссии от 19.12.2019 г. № 13</t>
  </si>
  <si>
    <t>Постановление администрации сельского поселения Шеркалы № 140 от 05.08.2020 г.</t>
  </si>
  <si>
    <t>заключение межведомственной комиссии от 04.08.2020 г. № 1</t>
  </si>
  <si>
    <t>заключение межведомственной комиссии от 04.08.2020 г. № 2</t>
  </si>
  <si>
    <t>Постановление администрации сельского поселения Шеркалы № 18 от 10.03.2021 г.</t>
  </si>
  <si>
    <t>заключение межведомственной комиссии от 10.03.2021 г. № 1</t>
  </si>
  <si>
    <t>заключение межведомственной комиссии от 10.03.2021 г. № 2</t>
  </si>
  <si>
    <t>заключение межведомственной комиссии от 10.03.2021 г. № 3</t>
  </si>
  <si>
    <t>заключение межведомственной комиссии от 10.03.2021 г. № 4</t>
  </si>
  <si>
    <t>заключение межведомственной комиссии от 10.03.2021 г. № 5</t>
  </si>
  <si>
    <t>заключение межведомственной комиссии от 10.03.2021 г. № 6</t>
  </si>
  <si>
    <t>заключение межведомственной комиссии от 10.03.2021 г. № 7</t>
  </si>
  <si>
    <t>заключение межведомственной комиссии от 10.03.2021 г. № 9</t>
  </si>
  <si>
    <t>заключение межведомственной комиссии от 10.03.2021 г. № 10</t>
  </si>
  <si>
    <t>заключение межведомственной комиссии от 10.03.2021 г. № 11</t>
  </si>
  <si>
    <t>заключение межведомственной комиссии от 10.03.2021 г. № 12</t>
  </si>
  <si>
    <t>заключение межведомственной комиссии от 10.03.2021 г. № 13</t>
  </si>
  <si>
    <t>Постановление администрации сельского поселения Шеркалы № 86 от 08.04.2022 г.</t>
  </si>
  <si>
    <t>заключение межведомственной комиссии от 10.03.2022 г. № 13</t>
  </si>
  <si>
    <t>заключение межведомственной комиссии от 10.03.2022 г. № 14</t>
  </si>
  <si>
    <t xml:space="preserve">Береговая </t>
  </si>
  <si>
    <t>заключение межведомственной комиссии от 10.03.2022 г. № 15</t>
  </si>
  <si>
    <t>заключение межведомственной комиссии от 10.03.2022 г. № 16</t>
  </si>
  <si>
    <t>заключение межведомственной комиссии от 10.03.2022 г. № 17</t>
  </si>
  <si>
    <t>заключение межведомственной комиссии от 10.03.2022 г. № 18</t>
  </si>
  <si>
    <t xml:space="preserve">Мира </t>
  </si>
  <si>
    <t>заключение межведомственной комиссии от 10.03.2022 г. № 19</t>
  </si>
  <si>
    <t>Постановление администрации сельского поселения Шеркалы № 85 от 08.04.2022 г.</t>
  </si>
  <si>
    <t>заключение межведомственной комиссии от 08.04.2022 г. № 5</t>
  </si>
  <si>
    <t>заключение межведомственной комиссии от 08.04.2022 г. № 6</t>
  </si>
  <si>
    <t>Постановление администрации  сельского поселения Перегребное                             № 135 от 28.05.2019г.</t>
  </si>
  <si>
    <t>заключение от 20.05.2019 года №2/19</t>
  </si>
  <si>
    <t>заключение от 20.05.2019 года №3/19</t>
  </si>
  <si>
    <t>заключение от 07.08.2019 года №4/19</t>
  </si>
  <si>
    <t>заключение от 23.09.2020 года № 1/20</t>
  </si>
  <si>
    <t>заключение от 24.09.2020 года № 3/20</t>
  </si>
  <si>
    <t xml:space="preserve">заключение от 24.09.2020 № 2/20 </t>
  </si>
  <si>
    <t xml:space="preserve">заключение от 24.09.2020 № 4/20 </t>
  </si>
  <si>
    <t>Постановление администарции сельского посления Перегребное от 17.09.2021 № 210</t>
  </si>
  <si>
    <t>заключение от 13.09.2021             8/21</t>
  </si>
  <si>
    <t>заключение от 13.09.2021      3/21</t>
  </si>
  <si>
    <t>заключение от 13.09.2021 16/21</t>
  </si>
  <si>
    <t>заключение от 13.09.2021              4/21</t>
  </si>
  <si>
    <t>заключение от 13.09.2021              5/21</t>
  </si>
  <si>
    <t>заключение от 13.09.2021              10/21</t>
  </si>
  <si>
    <t>заключение от 13.09.2021              18/21</t>
  </si>
  <si>
    <t>заключение от 13.09.2021             19/21</t>
  </si>
  <si>
    <t>заключение от 13.09.2021             17/21</t>
  </si>
  <si>
    <t>заключение от 13.09.2021             11/21</t>
  </si>
  <si>
    <t>заключение от 13.09.2021             6/21</t>
  </si>
  <si>
    <t>заключение от 13.09.2021             21/21</t>
  </si>
  <si>
    <t>заключение от 13.09.2021             9/21</t>
  </si>
  <si>
    <t>заключение от 13.09.2021             23/21</t>
  </si>
  <si>
    <t>заключение от 13.09.2021             13/21</t>
  </si>
  <si>
    <t>заключение от 13.09.2021             15/21</t>
  </si>
  <si>
    <t>заключение от 13.09.2021             20/21</t>
  </si>
  <si>
    <t>6В</t>
  </si>
  <si>
    <t>Постановление администарции сельского посления Перегребное от 14.06.2022 № 157</t>
  </si>
  <si>
    <t>заключение от 10.06.2022             2/22</t>
  </si>
  <si>
    <t>заключение от 10.06.2022             1/22</t>
  </si>
  <si>
    <t>6Б</t>
  </si>
  <si>
    <t>заключение от 10.06.2022             3/22</t>
  </si>
  <si>
    <t>заключение от 10.06.2022             4/22</t>
  </si>
  <si>
    <t>заключение от 10.06.2022             5/22</t>
  </si>
  <si>
    <t>заключение от 10.06.2022             6/22</t>
  </si>
  <si>
    <t>заключение от 10.06.2022             7/22</t>
  </si>
  <si>
    <t>заключение от 10.06.2022             8/22</t>
  </si>
  <si>
    <t>заключение от 10.06.2022             9/22</t>
  </si>
  <si>
    <t>заключение от 10.06.2022             10/22</t>
  </si>
  <si>
    <t>заключение от 10.06.2022             11/22</t>
  </si>
  <si>
    <t>Постановление администрации  сельского поселения Перегребное №300 от 15.12.2020</t>
  </si>
  <si>
    <t>Постановление администрации  сельского поселения Перегребное № 146 от 20.06.2018</t>
  </si>
  <si>
    <t>Постановление администрации  сельского поселения Перегребное № 343 от 28.11.2019</t>
  </si>
  <si>
    <t>заключение от 12.11.2019 года №6/19</t>
  </si>
  <si>
    <t>заключение от 12.11.2019 года №9/19</t>
  </si>
  <si>
    <t>заключение от 12.11.2019 года №7/19</t>
  </si>
  <si>
    <t>заключение от 13.09.2021       1/21</t>
  </si>
  <si>
    <t>заключение от 13.09.2021       22/21</t>
  </si>
  <si>
    <t>заключение от 10.06.2022            14/22</t>
  </si>
  <si>
    <t>заключение от 10.06.2022            33/22</t>
  </si>
  <si>
    <t>заключение от 10.06.2022            15/22</t>
  </si>
  <si>
    <t>заключение от 10.06.2022            19/22</t>
  </si>
  <si>
    <t>заключение от 10.06.2022            35/22</t>
  </si>
  <si>
    <t>заключение от 10.06.2022            24/22</t>
  </si>
  <si>
    <t>Сайдашева</t>
  </si>
  <si>
    <t>заключение от 10.06.2022            21/22</t>
  </si>
  <si>
    <t>заключение от 10.06.2022            29/22</t>
  </si>
  <si>
    <t>заключение от 10.06.2022            22/22</t>
  </si>
  <si>
    <t>заключение от 10.06.2022            27/22</t>
  </si>
  <si>
    <t>заключение от 10.06.2022            39/22</t>
  </si>
  <si>
    <t>заключение от 10.06.2022            23/22</t>
  </si>
  <si>
    <t>заключение от 10.06.2022            32/22</t>
  </si>
  <si>
    <t>заключение от 10.06.2022            25/22</t>
  </si>
  <si>
    <t>заключение от 10.06.2022            17/22</t>
  </si>
  <si>
    <t>заключение от 10.06.2022            43/22</t>
  </si>
  <si>
    <t>30 лет Победы</t>
  </si>
  <si>
    <t>заключение от 10.06.2022            37/22</t>
  </si>
  <si>
    <t>заключение от 10.06.2022            34/22</t>
  </si>
  <si>
    <t>заключение от 10.06.2022            16/22</t>
  </si>
  <si>
    <t>заключение от 10.06.2022            26/22</t>
  </si>
  <si>
    <t>заключение от 10.06.2022            18/22</t>
  </si>
  <si>
    <t>заключение от 10.06.2022            36/22</t>
  </si>
  <si>
    <t>заключение от 10.06.2022            30/22</t>
  </si>
  <si>
    <t>заключение от 10.06.2022            28/22</t>
  </si>
  <si>
    <t>заключение от 10.06.2022            40/22</t>
  </si>
  <si>
    <t>заключение от 10.06.2022            20/22</t>
  </si>
  <si>
    <t>заключение от 10.06.2022            42/22</t>
  </si>
  <si>
    <t>заключение от 10.06.2022            41/22</t>
  </si>
  <si>
    <t>заключение от 10.06.2022            38/22</t>
  </si>
  <si>
    <t>заключение от 10.06.2022            31/22</t>
  </si>
  <si>
    <t>22.06.2022 № 1/22</t>
  </si>
  <si>
    <t>2023-2024</t>
  </si>
  <si>
    <t>Матросова</t>
  </si>
  <si>
    <t>22.06.2022 № 5/22</t>
  </si>
  <si>
    <t xml:space="preserve">Школьная </t>
  </si>
  <si>
    <t>22.06.2022 № 3/22</t>
  </si>
  <si>
    <t>22.06.2022 № 6/22</t>
  </si>
  <si>
    <t>22.06.2022 № 2/22</t>
  </si>
  <si>
    <t>22.06.2022 № 4/22</t>
  </si>
  <si>
    <t>22.06.2022 № 7/22</t>
  </si>
  <si>
    <t xml:space="preserve">Реестр многоквартирных  домов, признанных в установленном  порядке  </t>
  </si>
  <si>
    <t>постановление администрации сельского поселения Карымкары № 124-п от 28.06.2019 г.</t>
  </si>
  <si>
    <t>постановление администрации сельского поселения Карымкары № 171-п от 29.12.2022 г.</t>
  </si>
  <si>
    <t>№ 01 от 31.10.2022</t>
  </si>
  <si>
    <t>№ 02 от 31.10.2022</t>
  </si>
  <si>
    <t>№ 03 от 31.10.2022</t>
  </si>
  <si>
    <t>№ 04 от 31.10.2022</t>
  </si>
  <si>
    <t>№ 05 от 31.10.2022</t>
  </si>
  <si>
    <t>постановление администрации сельского поселения Карымкары № 113-п от 15.07.2020 г.</t>
  </si>
  <si>
    <t>постановление администрации сельского поселения Карымкары № 113-п от 02.07.2021 г.</t>
  </si>
  <si>
    <t>№ 06 от 31.10.2022</t>
  </si>
  <si>
    <t>№ 07 от 31.10.2022</t>
  </si>
  <si>
    <t>№ 08 от 31.10.2022</t>
  </si>
  <si>
    <t>№ 09от 31.10.2022</t>
  </si>
  <si>
    <t>№ 10 от 31.10.2022</t>
  </si>
  <si>
    <t>№ 11 от 31.10.2022</t>
  </si>
  <si>
    <t>Обской</t>
  </si>
  <si>
    <t>№ 12 от 31.10.2022</t>
  </si>
  <si>
    <t>№ 13 от 31.10.2022</t>
  </si>
  <si>
    <t xml:space="preserve">Постановление администрации сельского поселения Малый Атлым №189 от 27.12.2021г. </t>
  </si>
  <si>
    <t>Заключение №3 от 25.08.2021г.</t>
  </si>
  <si>
    <t xml:space="preserve">Постановление администрации сельского поселения Малый Атлым №130 от 20.05.2019г. </t>
  </si>
  <si>
    <t xml:space="preserve">Постановление администрации сельского поселения Малый Атлым №197 от 14.12.2020г. </t>
  </si>
  <si>
    <t xml:space="preserve">Постановление администрации сельского поселения Малый Атлым №197 от 29.12.2021г. </t>
  </si>
  <si>
    <t xml:space="preserve">Постановление администрации сельского поселения Малый Атлым №198 от 29.12.2021г. </t>
  </si>
  <si>
    <t xml:space="preserve">Постановление администрации сельского поселения Малый Атлым №202 от 29.12.2021г. </t>
  </si>
  <si>
    <t xml:space="preserve">Постановление администрации сельского поселения Малый Атлым №203 от 29.12.2021г. </t>
  </si>
  <si>
    <t xml:space="preserve">Постановление администрации сельского поселения Малый Атлым №142 от 07.11.2022г. </t>
  </si>
  <si>
    <t>Заключени №03 от 30.06.2022г</t>
  </si>
  <si>
    <t xml:space="preserve">Постановление администрации сельского поселения Малый Атлым №143 от 07.11.2022г. </t>
  </si>
  <si>
    <t>Заключени №04 от 01.07.2022г</t>
  </si>
  <si>
    <t xml:space="preserve">Постановление администрации сельского поселения Малый Атлым №144 от 07.11.2022г. </t>
  </si>
  <si>
    <t>Заключени №05 от 05.07.2022г</t>
  </si>
  <si>
    <t xml:space="preserve">Постановление администрации сельского поселения Малый Атлым №194 от 29.12.2021г. </t>
  </si>
  <si>
    <t xml:space="preserve">Постановление администрации сельского поселения Малый Атлым №195 от 29.12.2021г. </t>
  </si>
  <si>
    <t xml:space="preserve">Постановление администрации сельского поселения Малый Атлым №196 от 29.12.2021г. </t>
  </si>
  <si>
    <t xml:space="preserve">Постановление администрации сельского поселения Малый Атлым №201 от 29.12.2021г. </t>
  </si>
  <si>
    <t xml:space="preserve">Постановление администрации сельского поселения Малый Атлым №145 от 07.11.2022г. </t>
  </si>
  <si>
    <t>Заключение №06 от 12.07.2022г.</t>
  </si>
  <si>
    <t xml:space="preserve">Постановление администрации сельского поселения Малый Атлым №146 от 07.11.2022г. </t>
  </si>
  <si>
    <t>Заключение №07 от 12.07.2022г.</t>
  </si>
  <si>
    <t xml:space="preserve">Постановление администрации сельского поселения Малый Атлым №147 от 07.11.2022г. </t>
  </si>
  <si>
    <t>Заключение №08 от 19.07.2022г.</t>
  </si>
  <si>
    <t xml:space="preserve">Постановление администрации сельского поселения Малый Атлым №148 от 07.11.2022г. </t>
  </si>
  <si>
    <t>Заключение №09 от 19.07.2022г.</t>
  </si>
  <si>
    <t xml:space="preserve">Постановление администрации сельского поселения Малый Атлым №92 от 12.05.2020г. </t>
  </si>
  <si>
    <t>Заречный</t>
  </si>
  <si>
    <t>Пушная</t>
  </si>
  <si>
    <t xml:space="preserve">Постановление администрации сельского поселения Малый Атлым №149 от 07.11.2022г. </t>
  </si>
  <si>
    <t>Заключени №02 от 22.06.2022г</t>
  </si>
  <si>
    <t xml:space="preserve">Постановление администрации сельского поселения Малый Атлым №186 от 26.12.2022г. </t>
  </si>
  <si>
    <t>Заключени №10 от 10.12.2022г</t>
  </si>
  <si>
    <t xml:space="preserve">Постановление администрации сельского поселения Малый Атлым №187 от 26.12.2022г. </t>
  </si>
  <si>
    <t>Заключени №11 от 10.12.2022г</t>
  </si>
  <si>
    <t>Постановление администрации  сельского поселения Перегребное                от 20.08.2019г. № 187</t>
  </si>
  <si>
    <t>Постановление администарции сельского посления Перегребное от 24.09.2020 № 233</t>
  </si>
  <si>
    <t>Постановление администарции сельского посления Перегребное от 15.12.2020 № 300</t>
  </si>
  <si>
    <t>12 А</t>
  </si>
  <si>
    <t>Постановление администарции сельского посления Перегребное от 15.09.2022 № 248</t>
  </si>
  <si>
    <t>заключение от 31.08.2022             44/22</t>
  </si>
  <si>
    <t>Нижние Нарыкары</t>
  </si>
  <si>
    <t>Чемаши</t>
  </si>
  <si>
    <t>31 лет Победы</t>
  </si>
  <si>
    <t>Ленана</t>
  </si>
  <si>
    <t>заключение от 31.08.2022            45/22</t>
  </si>
  <si>
    <t>№22 от 28.12.2020</t>
  </si>
  <si>
    <t xml:space="preserve">постановление администрации      гп.Приобье №390       от 01.08.2022года       </t>
  </si>
  <si>
    <t>№2 от 06.07.2022</t>
  </si>
  <si>
    <t xml:space="preserve">постановление администрации      гп.Приобье №391       от 01.08.2022года       </t>
  </si>
  <si>
    <t>№3 от 06.07.2022</t>
  </si>
  <si>
    <t xml:space="preserve">постановление администрации      гп.Приобье №392       от 01.08.2022года       </t>
  </si>
  <si>
    <t>№4 от 06.07.2022</t>
  </si>
  <si>
    <t xml:space="preserve">постановление администрации      гп.Приобье №393       от 01.08.2022года       </t>
  </si>
  <si>
    <t>№5 от 06.07.2022</t>
  </si>
  <si>
    <t xml:space="preserve">постановление администрации      гп.Приобье №394       от 01.08.2022года       </t>
  </si>
  <si>
    <t>№6 от 06.07.2022</t>
  </si>
  <si>
    <t>Одеская</t>
  </si>
  <si>
    <t>постановление администрации      гп.Приобье №  483             от 22.09.2022г.</t>
  </si>
  <si>
    <t>№7 от 23.08.2022</t>
  </si>
  <si>
    <t>постановление администрации      гп.Приобье №482               от 22.09.2022г.</t>
  </si>
  <si>
    <t>№8 от 23.08.2022</t>
  </si>
  <si>
    <t>постановление администрации      гп.Приобье № 481              от 22.09.2022г.</t>
  </si>
  <si>
    <t>№9 от 23.08.2022</t>
  </si>
  <si>
    <t>постановление администрации      гп.Приобье № 484              от 22.09.2022г.</t>
  </si>
  <si>
    <t>№10 от 24.08.2022</t>
  </si>
  <si>
    <t>постановление администрации      гп.Приобье № 733     от 15.12.2022г.</t>
  </si>
  <si>
    <t>№11 от 02.12.2022</t>
  </si>
  <si>
    <t>постановление администрации      гп.Приобье № 734     от 15.12.2022г.</t>
  </si>
  <si>
    <t>№12 от 02.12.2022</t>
  </si>
  <si>
    <t>постановление администрации      гп.Приобье № 735     от 15.12.2022г.</t>
  </si>
  <si>
    <t>№13 от 02.12.2022</t>
  </si>
  <si>
    <t>постановление администрации      гп.Приобье № 736     от 15.12.2022г.</t>
  </si>
  <si>
    <t>№14 от 02.12.2022</t>
  </si>
  <si>
    <t>постановление администрации      гп.Приобье № 737     от 15.12.2022г.</t>
  </si>
  <si>
    <t>№15 от 02.12.2022</t>
  </si>
  <si>
    <t>Постановление администрации сельского поселения Сергино №84 от 23.04.2019</t>
  </si>
  <si>
    <t>Постановление администрации сельского поселения Сергино №200 от 04.12.2019</t>
  </si>
  <si>
    <t>Постановление администрации сельского поселения Сергино № 108 от 11.08.2020</t>
  </si>
  <si>
    <t>Постановление администрации сельского поселения Сергино № 80 от 23.03.2022</t>
  </si>
  <si>
    <t>Постановление администрации сельского поселения Сергино № 81 от 25.03.2022</t>
  </si>
  <si>
    <t>Постановление администрации сельского поселения Сергино № 141 от 19.05.2022</t>
  </si>
  <si>
    <t>10.11.2020 № 313</t>
  </si>
  <si>
    <t>12.11.2020 № 319</t>
  </si>
  <si>
    <t>13.11.2020 № 321</t>
  </si>
  <si>
    <t>16.11.2020 № 325</t>
  </si>
  <si>
    <t>ул. Первостроителей</t>
  </si>
  <si>
    <t>16.11.2020 № 326</t>
  </si>
  <si>
    <t>17.11.2020 № 329</t>
  </si>
  <si>
    <t>снос 2026  расселение 2026</t>
  </si>
  <si>
    <t>снос 2027  расселение 2027</t>
  </si>
  <si>
    <t>20.07.2022 № 248</t>
  </si>
  <si>
    <t>20.07.2022 № 7</t>
  </si>
  <si>
    <t>20.07.2022 № 249</t>
  </si>
  <si>
    <t>20.07.2022 № 8</t>
  </si>
  <si>
    <t>20.07.2022 № 9</t>
  </si>
  <si>
    <t>20.07.2022 № 10</t>
  </si>
  <si>
    <t>20.07.2022 № 11</t>
  </si>
  <si>
    <t>Постановление Администрации сельского поселения Унъюган от 22.06.2017 № 140</t>
  </si>
  <si>
    <t>Постановление Администрации сельского поселения Унъюган от 14.06.2019 № 144</t>
  </si>
  <si>
    <t>16.05.2019 № 02/19</t>
  </si>
  <si>
    <t>16.05.2019 № 03/19</t>
  </si>
  <si>
    <t>Постановление Администрации сельского поселения Унъюган от 02.08.2019 № 186</t>
  </si>
  <si>
    <t>Постановление Администрации сельского поселения Унъюган от 03.09.2020 № 223</t>
  </si>
  <si>
    <t>Постановление Администрации сельского поселения Унъюган от 01.06.2021 № 171</t>
  </si>
  <si>
    <t>Постановление Администрации сельского поселения Унъюган от 18.08.2021 № 258</t>
  </si>
  <si>
    <t>Постановление Администрации сельского поселения Унъюган от 30.06.2022 № 200</t>
  </si>
  <si>
    <t>2024-2025</t>
  </si>
  <si>
    <t>Тюменская</t>
  </si>
  <si>
    <t>Постановление Администрации сельского поселения Унъюган от 29.12.2022 № 447</t>
  </si>
  <si>
    <t>23.12.2022 № 23/22</t>
  </si>
  <si>
    <t>2025-2026</t>
  </si>
  <si>
    <t>23.12.2022 № 21/22</t>
  </si>
  <si>
    <t>23.12.2022 № 18/22</t>
  </si>
  <si>
    <t>60 лет Октября</t>
  </si>
  <si>
    <t>23.12.2022 № 20/22</t>
  </si>
  <si>
    <t>Комарова</t>
  </si>
  <si>
    <t>23.12.2022 № 22/22</t>
  </si>
  <si>
    <t>23.12.2022 № 19/22</t>
  </si>
  <si>
    <t xml:space="preserve">Постановление администрации                      г. п. Октябрьское                            от 04.04.2012 №61 </t>
  </si>
  <si>
    <t xml:space="preserve">Постановление администрации                              г.п. Октябрьское                              от 04.04.2012 №61 </t>
  </si>
  <si>
    <t xml:space="preserve">Постановление администрации г.п. Октябрьское от 01.02.2016 № 28 </t>
  </si>
  <si>
    <t xml:space="preserve">Постановление администрации г.п. Октябрьское от 30.03.2016 № 147 </t>
  </si>
  <si>
    <t xml:space="preserve">Постановление администрации г.п. Октябрьское от 29.03.2017 № 95 </t>
  </si>
  <si>
    <t xml:space="preserve">Постановление администрации г.п. Октябрьское от 29.10.2019 № 215 </t>
  </si>
  <si>
    <t xml:space="preserve">Постановление администрации г.п. Октябрьское от 17.04.2020 № 64 </t>
  </si>
  <si>
    <t xml:space="preserve">Постановление администрации г.п. Октябрьское от 29.06.2020 № 120 </t>
  </si>
  <si>
    <t xml:space="preserve">Постановление администрации г.п. Октябрьское от 25.04.2021 № 61 </t>
  </si>
  <si>
    <t xml:space="preserve">Постановление администрации г.п. Октябрьское от 28.12.2021 № 225 </t>
  </si>
  <si>
    <t>Постановление администрации городского поселения Октябрьского от 17.03.2022 № 37</t>
  </si>
  <si>
    <t>от 15.03.2022 № 1</t>
  </si>
  <si>
    <t>от 15.03.2022 № 2</t>
  </si>
  <si>
    <t>от 15.03.2022 № 3</t>
  </si>
  <si>
    <t>от 15.03.2022 № 4</t>
  </si>
  <si>
    <t>Постановление администрации городского поселения Октябрьского от 28.10.2022 № 195</t>
  </si>
  <si>
    <t>от 28.10.2022 № 7</t>
  </si>
  <si>
    <t>Калинина</t>
  </si>
  <si>
    <t>от 28.10.2022 № 8</t>
  </si>
  <si>
    <t xml:space="preserve">Постановление администрации г.п. Октябрьское от 31.05.2021 № 87 </t>
  </si>
  <si>
    <t xml:space="preserve"> </t>
  </si>
  <si>
    <t>Постановление администрации  г.п. Октябрьское                                            от 10.06.2022 № 96</t>
  </si>
  <si>
    <t>от 10.06.2022 № 6</t>
  </si>
  <si>
    <t>Итого Перегребное</t>
  </si>
  <si>
    <t xml:space="preserve">ВСЕГО по Октябрьскому району </t>
  </si>
  <si>
    <t>снос 2023  расселение 2023</t>
  </si>
  <si>
    <t>снос 2024  расселение 2024</t>
  </si>
  <si>
    <t>снос 2025  расселение 2025</t>
  </si>
  <si>
    <t>снесен 2018</t>
  </si>
  <si>
    <t>снесен 2022/2023</t>
  </si>
  <si>
    <t>снесен 2017</t>
  </si>
  <si>
    <t>снесен 2022/2023-2024</t>
  </si>
  <si>
    <t>снесен 2021/2023-2024</t>
  </si>
  <si>
    <t>Итого по с.п. Малый Атлым</t>
  </si>
  <si>
    <t>Итого г.п. Талинка</t>
  </si>
  <si>
    <t>Итого с.п.Унъюган</t>
  </si>
  <si>
    <t>Кол-во домов</t>
  </si>
  <si>
    <t>Новая</t>
  </si>
  <si>
    <t>Постановление администарции сельского посления Перегребное от 11.04.2023 № 82</t>
  </si>
  <si>
    <t>заключение от 30.03.2023            01/23</t>
  </si>
  <si>
    <t xml:space="preserve">                    по состоянию на   01.05.2023 года </t>
  </si>
  <si>
    <t>от 23.12.2022 № 26</t>
  </si>
  <si>
    <t>от 23.12.2022 № 27</t>
  </si>
  <si>
    <t>от 23.12.2022 № 16</t>
  </si>
  <si>
    <t>от 23.12.2022 № 17</t>
  </si>
  <si>
    <t>Свободы</t>
  </si>
  <si>
    <t>от 23.12.2022 № 22</t>
  </si>
  <si>
    <t>от 23.12.2022 № 23</t>
  </si>
  <si>
    <t>от 23.12.2022 № 15</t>
  </si>
  <si>
    <t>от 23.12.2022 № 14</t>
  </si>
  <si>
    <t>от 23.12.2022 № 10</t>
  </si>
  <si>
    <t>от 23.12.2022 № 19</t>
  </si>
  <si>
    <t>от 23.12.2022 № 24</t>
  </si>
  <si>
    <t>от 23.12.2022 № 18</t>
  </si>
  <si>
    <t>Бичинева </t>
  </si>
  <si>
    <t>от 23.12.2022 № 9</t>
  </si>
  <si>
    <t>от 23.12.2022 № 13</t>
  </si>
  <si>
    <t>Рыбников</t>
  </si>
  <si>
    <t>от 23.12.2022 № 21</t>
  </si>
  <si>
    <t>от 23.12.2022 № 25</t>
  </si>
  <si>
    <t>Постановление г.п. Октябрьского от 23.12.2022 № 242</t>
  </si>
  <si>
    <t>от 23.12.2022 № 28</t>
  </si>
  <si>
    <t>от 23.12.2022 № 11</t>
  </si>
  <si>
    <t>от 23.12.2022 № 12</t>
  </si>
  <si>
    <t>от 23.12.2022 № 31</t>
  </si>
  <si>
    <t>от 23.12.2022 № 32</t>
  </si>
  <si>
    <t>от 23.12.2022 № 33</t>
  </si>
  <si>
    <t>от 23.12.2022 № 30</t>
  </si>
  <si>
    <t>от 23.12.2022 № 29</t>
  </si>
  <si>
    <t>от 23.12.2022 № 35</t>
  </si>
  <si>
    <t>от 23.12.2022 № 36</t>
  </si>
  <si>
    <t>от 23.12.2022 № 37</t>
  </si>
  <si>
    <t>от 23.12.2022 № 38</t>
  </si>
  <si>
    <t>от 23.12.2022 № 39</t>
  </si>
  <si>
    <t>от 23.12.2022 № 40</t>
  </si>
  <si>
    <t>от 23.12.2022 № 34</t>
  </si>
  <si>
    <t>Центральный</t>
  </si>
  <si>
    <t>нет заключений МВК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</si>
</sst>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\ _₽"/>
    <numFmt numFmtId="168" formatCode="0.0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PT Astra Serif"/>
      <family val="1"/>
      <charset val="1"/>
    </font>
    <font>
      <sz val="11"/>
      <color rgb="FF000000"/>
      <name val="PT Astra Serif"/>
      <family val="1"/>
      <charset val="1"/>
    </font>
    <font>
      <b/>
      <sz val="11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PT Astra Serif"/>
      <family val="1"/>
      <charset val="1"/>
    </font>
    <font>
      <sz val="10"/>
      <color rgb="FF000000"/>
      <name val="PT Astra Serif"/>
      <family val="1"/>
      <charset val="1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9" fillId="0" borderId="0"/>
    <xf numFmtId="0" fontId="29" fillId="0" borderId="0"/>
  </cellStyleXfs>
  <cellXfs count="241">
    <xf numFmtId="0" fontId="0" fillId="0" borderId="0" xfId="0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0" fillId="0" borderId="0" xfId="0" applyFont="1" applyFill="1"/>
    <xf numFmtId="0" fontId="1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2" fontId="3" fillId="0" borderId="2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" fillId="0" borderId="2" xfId="0" applyFont="1" applyFill="1" applyBorder="1"/>
    <xf numFmtId="0" fontId="4" fillId="0" borderId="4" xfId="0" applyFont="1" applyFill="1" applyBorder="1"/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3" fillId="0" borderId="2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/>
    <xf numFmtId="0" fontId="15" fillId="0" borderId="2" xfId="0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4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/>
    <xf numFmtId="3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top"/>
    </xf>
    <xf numFmtId="0" fontId="3" fillId="0" borderId="2" xfId="1" applyFont="1" applyBorder="1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14" fontId="21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4" fontId="22" fillId="2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wrapText="1"/>
    </xf>
    <xf numFmtId="0" fontId="21" fillId="2" borderId="2" xfId="0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14" fontId="16" fillId="0" borderId="4" xfId="1" applyNumberFormat="1" applyFont="1" applyFill="1" applyBorder="1" applyAlignment="1">
      <alignment horizontal="center" vertical="center"/>
    </xf>
    <xf numFmtId="14" fontId="16" fillId="0" borderId="2" xfId="1" applyNumberFormat="1" applyFont="1" applyFill="1" applyBorder="1" applyAlignment="1">
      <alignment horizontal="center" vertical="center"/>
    </xf>
    <xf numFmtId="0" fontId="17" fillId="0" borderId="2" xfId="0" applyFont="1" applyFill="1" applyBorder="1"/>
    <xf numFmtId="14" fontId="17" fillId="0" borderId="2" xfId="0" applyNumberFormat="1" applyFont="1" applyFill="1" applyBorder="1"/>
    <xf numFmtId="0" fontId="21" fillId="2" borderId="2" xfId="0" applyFont="1" applyFill="1" applyBorder="1" applyAlignment="1">
      <alignment horizontal="center" vertical="center"/>
    </xf>
    <xf numFmtId="14" fontId="16" fillId="0" borderId="2" xfId="1" applyNumberFormat="1" applyFont="1" applyFill="1" applyBorder="1" applyAlignment="1">
      <alignment horizontal="center" vertical="center" wrapText="1"/>
    </xf>
    <xf numFmtId="14" fontId="20" fillId="2" borderId="2" xfId="1" applyNumberFormat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top" wrapText="1"/>
    </xf>
    <xf numFmtId="0" fontId="16" fillId="3" borderId="2" xfId="1" applyFont="1" applyFill="1" applyBorder="1" applyAlignment="1">
      <alignment horizontal="center" vertical="top" wrapText="1"/>
    </xf>
    <xf numFmtId="0" fontId="21" fillId="2" borderId="2" xfId="0" applyFont="1" applyFill="1" applyBorder="1"/>
    <xf numFmtId="0" fontId="20" fillId="2" borderId="5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6" fillId="0" borderId="2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1" fontId="9" fillId="2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14" fontId="30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31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14" fontId="16" fillId="0" borderId="4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2" fontId="4" fillId="0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164" fontId="7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</cellXfs>
  <cellStyles count="4">
    <cellStyle name="Обычный" xfId="0" builtinId="0"/>
    <cellStyle name="Обычный 2" xfId="3"/>
    <cellStyle name="Обычный 3" xfId="2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439"/>
  <sheetViews>
    <sheetView tabSelected="1" zoomScaleNormal="100" zoomScaleSheetLayoutView="100" workbookViewId="0">
      <pane ySplit="5" topLeftCell="A430" activePane="bottomLeft" state="frozen"/>
      <selection pane="bottomLeft" activeCell="H443" sqref="H443"/>
    </sheetView>
  </sheetViews>
  <sheetFormatPr defaultRowHeight="15"/>
  <cols>
    <col min="1" max="1" width="7" style="3" customWidth="1"/>
    <col min="2" max="2" width="17.5703125" style="4" customWidth="1"/>
    <col min="3" max="3" width="18.140625" style="7" customWidth="1"/>
    <col min="4" max="4" width="10.28515625" style="3" customWidth="1"/>
    <col min="5" max="5" width="11.5703125" style="3" customWidth="1"/>
    <col min="6" max="6" width="10.85546875" style="3" hidden="1" customWidth="1"/>
    <col min="7" max="7" width="8.42578125" style="3" hidden="1" customWidth="1"/>
    <col min="8" max="8" width="13" style="3" customWidth="1"/>
    <col min="9" max="9" width="13.42578125" style="3" customWidth="1"/>
    <col min="10" max="10" width="12.140625" style="3" customWidth="1"/>
    <col min="11" max="13" width="8.5703125" style="3" customWidth="1"/>
    <col min="14" max="14" width="25.7109375" style="165" customWidth="1"/>
    <col min="15" max="15" width="18.42578125" style="166" customWidth="1"/>
    <col min="16" max="16" width="16.5703125" style="165" customWidth="1"/>
    <col min="17" max="16384" width="9.140625" style="4"/>
  </cols>
  <sheetData>
    <row r="1" spans="1:16">
      <c r="A1" s="186" t="s">
        <v>570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27"/>
      <c r="O1" s="127"/>
      <c r="P1" s="127"/>
    </row>
    <row r="2" spans="1:16">
      <c r="A2" s="186" t="s">
        <v>180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27"/>
      <c r="O2" s="127"/>
      <c r="P2" s="127"/>
    </row>
    <row r="3" spans="1:16">
      <c r="A3" s="186" t="s">
        <v>748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27"/>
      <c r="O3" s="127"/>
      <c r="P3" s="127"/>
    </row>
    <row r="4" spans="1:16" ht="44.25" customHeight="1">
      <c r="A4" s="187" t="s">
        <v>744</v>
      </c>
      <c r="B4" s="188" t="s">
        <v>0</v>
      </c>
      <c r="C4" s="188"/>
      <c r="D4" s="188"/>
      <c r="E4" s="188" t="s">
        <v>1</v>
      </c>
      <c r="F4" s="188"/>
      <c r="G4" s="188"/>
      <c r="H4" s="188" t="s">
        <v>2</v>
      </c>
      <c r="I4" s="188"/>
      <c r="J4" s="188"/>
      <c r="K4" s="188" t="s">
        <v>3</v>
      </c>
      <c r="L4" s="188"/>
      <c r="M4" s="188"/>
      <c r="N4" s="189" t="s">
        <v>4</v>
      </c>
      <c r="O4" s="189" t="s">
        <v>5</v>
      </c>
      <c r="P4" s="189" t="s">
        <v>6</v>
      </c>
    </row>
    <row r="5" spans="1:16" ht="38.25" customHeight="1">
      <c r="A5" s="188"/>
      <c r="B5" s="188" t="s">
        <v>7</v>
      </c>
      <c r="C5" s="188"/>
      <c r="D5" s="41" t="s">
        <v>8</v>
      </c>
      <c r="E5" s="41" t="s">
        <v>9</v>
      </c>
      <c r="F5" s="41" t="s">
        <v>10</v>
      </c>
      <c r="G5" s="41" t="s">
        <v>254</v>
      </c>
      <c r="H5" s="41" t="s">
        <v>9</v>
      </c>
      <c r="I5" s="41" t="s">
        <v>10</v>
      </c>
      <c r="J5" s="41" t="s">
        <v>254</v>
      </c>
      <c r="K5" s="93" t="s">
        <v>9</v>
      </c>
      <c r="L5" s="41" t="s">
        <v>10</v>
      </c>
      <c r="M5" s="41" t="s">
        <v>254</v>
      </c>
      <c r="N5" s="189"/>
      <c r="O5" s="189"/>
      <c r="P5" s="189"/>
    </row>
    <row r="6" spans="1:16" ht="17.25" customHeight="1">
      <c r="A6" s="32">
        <v>1</v>
      </c>
      <c r="B6" s="190" t="s">
        <v>176</v>
      </c>
      <c r="C6" s="190" t="s">
        <v>12</v>
      </c>
      <c r="D6" s="32">
        <v>19</v>
      </c>
      <c r="E6" s="32">
        <v>2</v>
      </c>
      <c r="F6" s="32">
        <v>2</v>
      </c>
      <c r="G6" s="32"/>
      <c r="H6" s="32">
        <v>120</v>
      </c>
      <c r="I6" s="32">
        <v>120</v>
      </c>
      <c r="J6" s="32"/>
      <c r="K6" s="32">
        <v>3</v>
      </c>
      <c r="L6" s="32">
        <v>3</v>
      </c>
      <c r="M6" s="32"/>
      <c r="N6" s="180" t="s">
        <v>13</v>
      </c>
      <c r="O6" s="180" t="s">
        <v>14</v>
      </c>
      <c r="P6" s="129">
        <v>45281</v>
      </c>
    </row>
    <row r="7" spans="1:16" ht="17.25" customHeight="1">
      <c r="A7" s="104">
        <v>2</v>
      </c>
      <c r="B7" s="191" t="s">
        <v>176</v>
      </c>
      <c r="C7" s="191" t="s">
        <v>15</v>
      </c>
      <c r="D7" s="104">
        <v>11</v>
      </c>
      <c r="E7" s="104">
        <v>2</v>
      </c>
      <c r="F7" s="104">
        <v>2</v>
      </c>
      <c r="G7" s="104"/>
      <c r="H7" s="104">
        <v>104.8</v>
      </c>
      <c r="I7" s="104">
        <v>104.8</v>
      </c>
      <c r="J7" s="104"/>
      <c r="K7" s="104">
        <v>6</v>
      </c>
      <c r="L7" s="104">
        <v>6</v>
      </c>
      <c r="M7" s="104"/>
      <c r="N7" s="180" t="s">
        <v>11</v>
      </c>
      <c r="O7" s="180" t="s">
        <v>16</v>
      </c>
      <c r="P7" s="129">
        <v>45281</v>
      </c>
    </row>
    <row r="8" spans="1:16" ht="17.25" customHeight="1">
      <c r="A8" s="104">
        <v>3</v>
      </c>
      <c r="B8" s="191" t="s">
        <v>177</v>
      </c>
      <c r="C8" s="191" t="s">
        <v>17</v>
      </c>
      <c r="D8" s="104">
        <v>10</v>
      </c>
      <c r="E8" s="104">
        <v>2</v>
      </c>
      <c r="F8" s="104">
        <v>2</v>
      </c>
      <c r="G8" s="104"/>
      <c r="H8" s="104">
        <v>173.5</v>
      </c>
      <c r="I8" s="104">
        <v>173.5</v>
      </c>
      <c r="J8" s="104"/>
      <c r="K8" s="104">
        <v>12</v>
      </c>
      <c r="L8" s="104">
        <v>12</v>
      </c>
      <c r="M8" s="104"/>
      <c r="N8" s="180" t="s">
        <v>18</v>
      </c>
      <c r="O8" s="180" t="s">
        <v>19</v>
      </c>
      <c r="P8" s="129">
        <v>45291</v>
      </c>
    </row>
    <row r="9" spans="1:16" s="196" customFormat="1" ht="17.25" customHeight="1">
      <c r="A9" s="192">
        <v>4</v>
      </c>
      <c r="B9" s="193"/>
      <c r="C9" s="193"/>
      <c r="D9" s="192"/>
      <c r="E9" s="192">
        <v>2</v>
      </c>
      <c r="F9" s="192"/>
      <c r="G9" s="192"/>
      <c r="H9" s="192">
        <v>96.8</v>
      </c>
      <c r="I9" s="192">
        <v>96.8</v>
      </c>
      <c r="J9" s="192"/>
      <c r="K9" s="192">
        <v>6</v>
      </c>
      <c r="L9" s="192">
        <v>6</v>
      </c>
      <c r="M9" s="192"/>
      <c r="N9" s="194"/>
      <c r="O9" s="194"/>
      <c r="P9" s="195"/>
    </row>
    <row r="10" spans="1:16" ht="17.25" customHeight="1">
      <c r="A10" s="23">
        <v>5</v>
      </c>
      <c r="B10" s="24" t="s">
        <v>177</v>
      </c>
      <c r="C10" s="24" t="s">
        <v>20</v>
      </c>
      <c r="D10" s="23">
        <v>18</v>
      </c>
      <c r="E10" s="23">
        <v>1</v>
      </c>
      <c r="F10" s="23">
        <v>1</v>
      </c>
      <c r="G10" s="23"/>
      <c r="H10" s="23">
        <v>86.8</v>
      </c>
      <c r="I10" s="23">
        <v>86.8</v>
      </c>
      <c r="J10" s="23"/>
      <c r="K10" s="23">
        <v>3</v>
      </c>
      <c r="L10" s="23">
        <v>3</v>
      </c>
      <c r="M10" s="23"/>
      <c r="N10" s="180" t="s">
        <v>21</v>
      </c>
      <c r="O10" s="180" t="s">
        <v>22</v>
      </c>
      <c r="P10" s="129">
        <v>45281</v>
      </c>
    </row>
    <row r="11" spans="1:16" s="110" customFormat="1" ht="17.25" customHeight="1">
      <c r="A11" s="106">
        <v>5</v>
      </c>
      <c r="B11" s="181" t="s">
        <v>181</v>
      </c>
      <c r="C11" s="181"/>
      <c r="D11" s="107"/>
      <c r="E11" s="111">
        <f>SUM(E6:E10)</f>
        <v>9</v>
      </c>
      <c r="F11" s="111">
        <f t="shared" ref="F11:M11" si="0">SUM(F6:F10)</f>
        <v>7</v>
      </c>
      <c r="G11" s="111">
        <f t="shared" si="0"/>
        <v>0</v>
      </c>
      <c r="H11" s="111">
        <f t="shared" si="0"/>
        <v>581.9</v>
      </c>
      <c r="I11" s="111">
        <f t="shared" si="0"/>
        <v>581.9</v>
      </c>
      <c r="J11" s="111">
        <f t="shared" si="0"/>
        <v>0</v>
      </c>
      <c r="K11" s="111">
        <f t="shared" si="0"/>
        <v>30</v>
      </c>
      <c r="L11" s="111">
        <f t="shared" si="0"/>
        <v>30</v>
      </c>
      <c r="M11" s="111">
        <f t="shared" si="0"/>
        <v>0</v>
      </c>
      <c r="N11" s="130">
        <f>581.9-H11</f>
        <v>0</v>
      </c>
      <c r="O11" s="130"/>
      <c r="P11" s="131"/>
    </row>
    <row r="12" spans="1:16" s="47" customFormat="1" ht="45" customHeight="1">
      <c r="A12" s="42">
        <v>1</v>
      </c>
      <c r="B12" s="43" t="s">
        <v>23</v>
      </c>
      <c r="C12" s="43" t="s">
        <v>24</v>
      </c>
      <c r="D12" s="44">
        <v>28</v>
      </c>
      <c r="E12" s="44">
        <v>4</v>
      </c>
      <c r="F12" s="44">
        <v>4</v>
      </c>
      <c r="G12" s="45"/>
      <c r="H12" s="38">
        <v>171.27</v>
      </c>
      <c r="I12" s="38">
        <v>171.27</v>
      </c>
      <c r="J12" s="44"/>
      <c r="K12" s="44">
        <v>8</v>
      </c>
      <c r="L12" s="44">
        <v>8</v>
      </c>
      <c r="M12" s="44"/>
      <c r="N12" s="132" t="s">
        <v>571</v>
      </c>
      <c r="O12" s="132" t="s">
        <v>25</v>
      </c>
      <c r="P12" s="133">
        <v>46752</v>
      </c>
    </row>
    <row r="13" spans="1:16" s="47" customFormat="1" ht="45" customHeight="1">
      <c r="A13" s="31">
        <v>2</v>
      </c>
      <c r="B13" s="48" t="s">
        <v>23</v>
      </c>
      <c r="C13" s="48" t="s">
        <v>20</v>
      </c>
      <c r="D13" s="46">
        <v>28</v>
      </c>
      <c r="E13" s="46">
        <v>2</v>
      </c>
      <c r="F13" s="46">
        <v>2</v>
      </c>
      <c r="G13" s="49"/>
      <c r="H13" s="20">
        <v>76.3</v>
      </c>
      <c r="I13" s="20">
        <v>76.3</v>
      </c>
      <c r="J13" s="46"/>
      <c r="K13" s="46">
        <v>3</v>
      </c>
      <c r="L13" s="46">
        <v>3</v>
      </c>
      <c r="M13" s="46"/>
      <c r="N13" s="132" t="s">
        <v>572</v>
      </c>
      <c r="O13" s="132" t="s">
        <v>573</v>
      </c>
      <c r="P13" s="133">
        <v>46752</v>
      </c>
    </row>
    <row r="14" spans="1:16" s="47" customFormat="1" ht="45" customHeight="1">
      <c r="A14" s="31">
        <v>3</v>
      </c>
      <c r="B14" s="48" t="s">
        <v>23</v>
      </c>
      <c r="C14" s="48" t="s">
        <v>20</v>
      </c>
      <c r="D14" s="46">
        <v>27</v>
      </c>
      <c r="E14" s="46">
        <v>4</v>
      </c>
      <c r="F14" s="46">
        <v>4</v>
      </c>
      <c r="G14" s="49"/>
      <c r="H14" s="20">
        <v>62.4</v>
      </c>
      <c r="I14" s="20">
        <v>62.4</v>
      </c>
      <c r="J14" s="46"/>
      <c r="K14" s="46">
        <v>2</v>
      </c>
      <c r="L14" s="46">
        <v>2</v>
      </c>
      <c r="M14" s="46"/>
      <c r="N14" s="132" t="s">
        <v>572</v>
      </c>
      <c r="O14" s="132" t="s">
        <v>574</v>
      </c>
      <c r="P14" s="133">
        <v>46752</v>
      </c>
    </row>
    <row r="15" spans="1:16" s="47" customFormat="1" ht="45" customHeight="1">
      <c r="A15" s="31">
        <v>4</v>
      </c>
      <c r="B15" s="48" t="s">
        <v>23</v>
      </c>
      <c r="C15" s="48" t="s">
        <v>20</v>
      </c>
      <c r="D15" s="46">
        <v>7</v>
      </c>
      <c r="E15" s="46">
        <v>2</v>
      </c>
      <c r="F15" s="46">
        <v>2</v>
      </c>
      <c r="G15" s="49"/>
      <c r="H15" s="20">
        <v>87.9</v>
      </c>
      <c r="I15" s="20">
        <v>87.9</v>
      </c>
      <c r="J15" s="46"/>
      <c r="K15" s="46">
        <v>2</v>
      </c>
      <c r="L15" s="46">
        <v>2</v>
      </c>
      <c r="M15" s="46"/>
      <c r="N15" s="132" t="s">
        <v>572</v>
      </c>
      <c r="O15" s="132" t="s">
        <v>575</v>
      </c>
      <c r="P15" s="133">
        <v>46752</v>
      </c>
    </row>
    <row r="16" spans="1:16" s="47" customFormat="1" ht="45" customHeight="1">
      <c r="A16" s="42">
        <v>5</v>
      </c>
      <c r="B16" s="48" t="s">
        <v>23</v>
      </c>
      <c r="C16" s="48" t="s">
        <v>24</v>
      </c>
      <c r="D16" s="46">
        <v>29</v>
      </c>
      <c r="E16" s="46">
        <v>2</v>
      </c>
      <c r="F16" s="46">
        <v>2</v>
      </c>
      <c r="G16" s="49"/>
      <c r="H16" s="20">
        <v>87.9</v>
      </c>
      <c r="I16" s="20">
        <v>87.9</v>
      </c>
      <c r="J16" s="46"/>
      <c r="K16" s="46">
        <v>1</v>
      </c>
      <c r="L16" s="46">
        <v>1</v>
      </c>
      <c r="M16" s="46"/>
      <c r="N16" s="132" t="s">
        <v>572</v>
      </c>
      <c r="O16" s="132" t="s">
        <v>576</v>
      </c>
      <c r="P16" s="133">
        <v>46752</v>
      </c>
    </row>
    <row r="17" spans="1:16" s="47" customFormat="1" ht="45" customHeight="1">
      <c r="A17" s="31">
        <v>6</v>
      </c>
      <c r="B17" s="48" t="s">
        <v>23</v>
      </c>
      <c r="C17" s="48" t="s">
        <v>20</v>
      </c>
      <c r="D17" s="46">
        <v>6</v>
      </c>
      <c r="E17" s="46">
        <v>2</v>
      </c>
      <c r="F17" s="46">
        <v>2</v>
      </c>
      <c r="G17" s="49"/>
      <c r="H17" s="20">
        <v>91.4</v>
      </c>
      <c r="I17" s="20">
        <v>91.4</v>
      </c>
      <c r="J17" s="46"/>
      <c r="K17" s="46">
        <v>5</v>
      </c>
      <c r="L17" s="46">
        <v>5</v>
      </c>
      <c r="M17" s="46"/>
      <c r="N17" s="132" t="s">
        <v>572</v>
      </c>
      <c r="O17" s="132" t="s">
        <v>577</v>
      </c>
      <c r="P17" s="133">
        <v>46752</v>
      </c>
    </row>
    <row r="18" spans="1:16" s="50" customFormat="1" ht="45" customHeight="1">
      <c r="A18" s="31">
        <v>7</v>
      </c>
      <c r="B18" s="46" t="s">
        <v>26</v>
      </c>
      <c r="C18" s="46" t="s">
        <v>27</v>
      </c>
      <c r="D18" s="46">
        <v>20</v>
      </c>
      <c r="E18" s="46">
        <v>2</v>
      </c>
      <c r="F18" s="46">
        <v>2</v>
      </c>
      <c r="G18" s="49"/>
      <c r="H18" s="197">
        <v>90</v>
      </c>
      <c r="I18" s="197">
        <v>90</v>
      </c>
      <c r="J18" s="46"/>
      <c r="K18" s="46">
        <v>5</v>
      </c>
      <c r="L18" s="46">
        <v>5</v>
      </c>
      <c r="M18" s="46"/>
      <c r="N18" s="198" t="s">
        <v>571</v>
      </c>
      <c r="O18" s="132" t="s">
        <v>29</v>
      </c>
      <c r="P18" s="133">
        <v>45107</v>
      </c>
    </row>
    <row r="19" spans="1:16" s="50" customFormat="1" ht="45" customHeight="1">
      <c r="A19" s="31">
        <v>8</v>
      </c>
      <c r="B19" s="104" t="s">
        <v>26</v>
      </c>
      <c r="C19" s="104" t="s">
        <v>32</v>
      </c>
      <c r="D19" s="104">
        <v>1</v>
      </c>
      <c r="E19" s="104">
        <v>2</v>
      </c>
      <c r="F19" s="104">
        <v>2</v>
      </c>
      <c r="G19" s="104"/>
      <c r="H19" s="199">
        <v>83.6</v>
      </c>
      <c r="I19" s="199">
        <v>83.6</v>
      </c>
      <c r="J19" s="200"/>
      <c r="K19" s="201">
        <v>3</v>
      </c>
      <c r="L19" s="201">
        <v>3</v>
      </c>
      <c r="M19" s="44"/>
      <c r="N19" s="198" t="s">
        <v>578</v>
      </c>
      <c r="O19" s="132" t="s">
        <v>33</v>
      </c>
      <c r="P19" s="133">
        <v>45107</v>
      </c>
    </row>
    <row r="20" spans="1:16" s="50" customFormat="1" ht="45" customHeight="1">
      <c r="A20" s="42">
        <v>9</v>
      </c>
      <c r="B20" s="104" t="s">
        <v>26</v>
      </c>
      <c r="C20" s="104" t="s">
        <v>32</v>
      </c>
      <c r="D20" s="104">
        <v>15</v>
      </c>
      <c r="E20" s="104">
        <v>2</v>
      </c>
      <c r="F20" s="104">
        <v>1</v>
      </c>
      <c r="G20" s="104">
        <v>1</v>
      </c>
      <c r="H20" s="199">
        <v>106.8</v>
      </c>
      <c r="I20" s="199">
        <v>53.1</v>
      </c>
      <c r="J20" s="200">
        <v>53.7</v>
      </c>
      <c r="K20" s="201">
        <v>8</v>
      </c>
      <c r="L20" s="201">
        <v>8</v>
      </c>
      <c r="M20" s="44"/>
      <c r="N20" s="198" t="s">
        <v>578</v>
      </c>
      <c r="O20" s="132" t="s">
        <v>34</v>
      </c>
      <c r="P20" s="202">
        <v>46752</v>
      </c>
    </row>
    <row r="21" spans="1:16" s="50" customFormat="1" ht="45" customHeight="1">
      <c r="A21" s="31">
        <v>10</v>
      </c>
      <c r="B21" s="104" t="s">
        <v>26</v>
      </c>
      <c r="C21" s="104" t="s">
        <v>32</v>
      </c>
      <c r="D21" s="104">
        <v>12</v>
      </c>
      <c r="E21" s="104">
        <v>2</v>
      </c>
      <c r="F21" s="104">
        <v>2</v>
      </c>
      <c r="G21" s="104"/>
      <c r="H21" s="199">
        <v>74.599999999999994</v>
      </c>
      <c r="I21" s="199">
        <v>74.599999999999994</v>
      </c>
      <c r="J21" s="200"/>
      <c r="K21" s="201">
        <v>6</v>
      </c>
      <c r="L21" s="201">
        <v>6</v>
      </c>
      <c r="M21" s="44"/>
      <c r="N21" s="198" t="s">
        <v>578</v>
      </c>
      <c r="O21" s="132" t="s">
        <v>35</v>
      </c>
      <c r="P21" s="202">
        <v>46752</v>
      </c>
    </row>
    <row r="22" spans="1:16" s="50" customFormat="1" ht="45" customHeight="1">
      <c r="A22" s="31">
        <v>11</v>
      </c>
      <c r="B22" s="104" t="s">
        <v>26</v>
      </c>
      <c r="C22" s="104" t="s">
        <v>30</v>
      </c>
      <c r="D22" s="104">
        <v>8</v>
      </c>
      <c r="E22" s="104">
        <v>4</v>
      </c>
      <c r="F22" s="104">
        <v>4</v>
      </c>
      <c r="G22" s="104"/>
      <c r="H22" s="199">
        <v>112.3</v>
      </c>
      <c r="I22" s="199">
        <v>112.3</v>
      </c>
      <c r="J22" s="200"/>
      <c r="K22" s="201">
        <v>2</v>
      </c>
      <c r="L22" s="201">
        <v>2</v>
      </c>
      <c r="M22" s="44"/>
      <c r="N22" s="198" t="s">
        <v>578</v>
      </c>
      <c r="O22" s="132" t="s">
        <v>36</v>
      </c>
      <c r="P22" s="133">
        <v>45107</v>
      </c>
    </row>
    <row r="23" spans="1:16" s="50" customFormat="1" ht="45" customHeight="1">
      <c r="A23" s="31">
        <v>12</v>
      </c>
      <c r="B23" s="46" t="s">
        <v>26</v>
      </c>
      <c r="C23" s="46" t="s">
        <v>31</v>
      </c>
      <c r="D23" s="46">
        <v>8</v>
      </c>
      <c r="E23" s="46">
        <v>1</v>
      </c>
      <c r="F23" s="46">
        <v>1</v>
      </c>
      <c r="G23" s="51"/>
      <c r="H23" s="52">
        <v>51.1</v>
      </c>
      <c r="I23" s="52">
        <v>51.1</v>
      </c>
      <c r="J23" s="51"/>
      <c r="K23" s="46">
        <v>5</v>
      </c>
      <c r="L23" s="46">
        <v>5</v>
      </c>
      <c r="M23" s="51"/>
      <c r="N23" s="134" t="s">
        <v>578</v>
      </c>
      <c r="O23" s="134" t="s">
        <v>38</v>
      </c>
      <c r="P23" s="133">
        <v>46752</v>
      </c>
    </row>
    <row r="24" spans="1:16" s="50" customFormat="1" ht="45" customHeight="1">
      <c r="A24" s="42">
        <v>13</v>
      </c>
      <c r="B24" s="46" t="s">
        <v>26</v>
      </c>
      <c r="C24" s="46" t="s">
        <v>37</v>
      </c>
      <c r="D24" s="46">
        <v>3</v>
      </c>
      <c r="E24" s="46">
        <v>2</v>
      </c>
      <c r="F24" s="46">
        <v>2</v>
      </c>
      <c r="G24" s="49"/>
      <c r="H24" s="46">
        <v>92.6</v>
      </c>
      <c r="I24" s="46">
        <v>92.6</v>
      </c>
      <c r="J24" s="46"/>
      <c r="K24" s="46">
        <v>12</v>
      </c>
      <c r="L24" s="46">
        <v>12</v>
      </c>
      <c r="M24" s="46"/>
      <c r="N24" s="132" t="s">
        <v>579</v>
      </c>
      <c r="O24" s="132" t="s">
        <v>255</v>
      </c>
      <c r="P24" s="133">
        <v>46388</v>
      </c>
    </row>
    <row r="25" spans="1:16" s="50" customFormat="1" ht="45" customHeight="1">
      <c r="A25" s="31">
        <v>14</v>
      </c>
      <c r="B25" s="46" t="s">
        <v>26</v>
      </c>
      <c r="C25" s="46" t="s">
        <v>28</v>
      </c>
      <c r="D25" s="46">
        <v>39</v>
      </c>
      <c r="E25" s="46">
        <v>2</v>
      </c>
      <c r="F25" s="46">
        <v>2</v>
      </c>
      <c r="G25" s="49"/>
      <c r="H25" s="46">
        <v>91.4</v>
      </c>
      <c r="I25" s="46">
        <v>91.4</v>
      </c>
      <c r="J25" s="46"/>
      <c r="K25" s="46">
        <v>7</v>
      </c>
      <c r="L25" s="46">
        <v>7</v>
      </c>
      <c r="M25" s="46"/>
      <c r="N25" s="132" t="s">
        <v>579</v>
      </c>
      <c r="O25" s="132" t="s">
        <v>256</v>
      </c>
      <c r="P25" s="133">
        <v>45107</v>
      </c>
    </row>
    <row r="26" spans="1:16" s="50" customFormat="1" ht="45" customHeight="1">
      <c r="A26" s="31">
        <v>15</v>
      </c>
      <c r="B26" s="46" t="s">
        <v>26</v>
      </c>
      <c r="C26" s="46" t="s">
        <v>27</v>
      </c>
      <c r="D26" s="46">
        <v>13</v>
      </c>
      <c r="E26" s="46">
        <v>4</v>
      </c>
      <c r="F26" s="46">
        <v>4</v>
      </c>
      <c r="G26" s="49"/>
      <c r="H26" s="20">
        <v>164.8</v>
      </c>
      <c r="I26" s="20">
        <v>164.8</v>
      </c>
      <c r="J26" s="46"/>
      <c r="K26" s="46">
        <v>9</v>
      </c>
      <c r="L26" s="46">
        <v>9</v>
      </c>
      <c r="M26" s="46"/>
      <c r="N26" s="132" t="s">
        <v>579</v>
      </c>
      <c r="O26" s="132" t="s">
        <v>257</v>
      </c>
      <c r="P26" s="133">
        <v>46752</v>
      </c>
    </row>
    <row r="27" spans="1:16" s="50" customFormat="1" ht="45" customHeight="1">
      <c r="A27" s="31">
        <v>16</v>
      </c>
      <c r="B27" s="46" t="s">
        <v>26</v>
      </c>
      <c r="C27" s="46" t="s">
        <v>27</v>
      </c>
      <c r="D27" s="46">
        <v>16</v>
      </c>
      <c r="E27" s="46">
        <v>2</v>
      </c>
      <c r="F27" s="46">
        <v>2</v>
      </c>
      <c r="G27" s="51"/>
      <c r="H27" s="20">
        <v>93.8</v>
      </c>
      <c r="I27" s="20">
        <v>93.8</v>
      </c>
      <c r="J27" s="51"/>
      <c r="K27" s="46">
        <v>3</v>
      </c>
      <c r="L27" s="46">
        <v>3</v>
      </c>
      <c r="M27" s="51"/>
      <c r="N27" s="132" t="s">
        <v>579</v>
      </c>
      <c r="O27" s="132" t="s">
        <v>258</v>
      </c>
      <c r="P27" s="133">
        <v>46752</v>
      </c>
    </row>
    <row r="28" spans="1:16" s="50" customFormat="1" ht="45" customHeight="1">
      <c r="A28" s="42">
        <v>17</v>
      </c>
      <c r="B28" s="46" t="s">
        <v>26</v>
      </c>
      <c r="C28" s="46" t="s">
        <v>259</v>
      </c>
      <c r="D28" s="46">
        <v>4</v>
      </c>
      <c r="E28" s="46">
        <v>2</v>
      </c>
      <c r="F28" s="46">
        <v>2</v>
      </c>
      <c r="G28" s="51"/>
      <c r="H28" s="20">
        <v>87.7</v>
      </c>
      <c r="I28" s="20">
        <v>87.7</v>
      </c>
      <c r="J28" s="51"/>
      <c r="K28" s="46">
        <v>7</v>
      </c>
      <c r="L28" s="46">
        <v>7</v>
      </c>
      <c r="M28" s="51"/>
      <c r="N28" s="132" t="s">
        <v>579</v>
      </c>
      <c r="O28" s="132" t="s">
        <v>260</v>
      </c>
      <c r="P28" s="133">
        <v>46752</v>
      </c>
    </row>
    <row r="29" spans="1:16" s="50" customFormat="1" ht="45" customHeight="1">
      <c r="A29" s="31">
        <v>18</v>
      </c>
      <c r="B29" s="46" t="s">
        <v>26</v>
      </c>
      <c r="C29" s="46" t="s">
        <v>32</v>
      </c>
      <c r="D29" s="46">
        <v>19</v>
      </c>
      <c r="E29" s="46">
        <v>2</v>
      </c>
      <c r="F29" s="46">
        <v>2</v>
      </c>
      <c r="G29" s="51"/>
      <c r="H29" s="20">
        <v>93.7</v>
      </c>
      <c r="I29" s="20">
        <v>93.7</v>
      </c>
      <c r="J29" s="51"/>
      <c r="K29" s="46">
        <v>4</v>
      </c>
      <c r="L29" s="46">
        <v>4</v>
      </c>
      <c r="M29" s="51"/>
      <c r="N29" s="132" t="s">
        <v>579</v>
      </c>
      <c r="O29" s="132" t="s">
        <v>262</v>
      </c>
      <c r="P29" s="133">
        <v>46752</v>
      </c>
    </row>
    <row r="30" spans="1:16" s="50" customFormat="1" ht="45" customHeight="1">
      <c r="A30" s="31">
        <v>19</v>
      </c>
      <c r="B30" s="46" t="s">
        <v>26</v>
      </c>
      <c r="C30" s="46" t="s">
        <v>263</v>
      </c>
      <c r="D30" s="46">
        <v>3</v>
      </c>
      <c r="E30" s="46">
        <v>3</v>
      </c>
      <c r="F30" s="46">
        <v>3</v>
      </c>
      <c r="G30" s="51"/>
      <c r="H30" s="20">
        <v>108.5</v>
      </c>
      <c r="I30" s="20">
        <v>108.5</v>
      </c>
      <c r="J30" s="51"/>
      <c r="K30" s="46">
        <v>9</v>
      </c>
      <c r="L30" s="46">
        <v>9</v>
      </c>
      <c r="M30" s="51"/>
      <c r="N30" s="132" t="s">
        <v>579</v>
      </c>
      <c r="O30" s="132" t="s">
        <v>264</v>
      </c>
      <c r="P30" s="133">
        <v>46752</v>
      </c>
    </row>
    <row r="31" spans="1:16" s="50" customFormat="1" ht="45" customHeight="1">
      <c r="A31" s="31">
        <v>20</v>
      </c>
      <c r="B31" s="46" t="s">
        <v>26</v>
      </c>
      <c r="C31" s="46" t="s">
        <v>30</v>
      </c>
      <c r="D31" s="46">
        <v>3</v>
      </c>
      <c r="E31" s="46">
        <v>2</v>
      </c>
      <c r="F31" s="46">
        <v>2</v>
      </c>
      <c r="G31" s="51"/>
      <c r="H31" s="20">
        <v>93</v>
      </c>
      <c r="I31" s="20">
        <v>93</v>
      </c>
      <c r="J31" s="51"/>
      <c r="K31" s="46">
        <v>8</v>
      </c>
      <c r="L31" s="46">
        <v>8</v>
      </c>
      <c r="M31" s="51"/>
      <c r="N31" s="132" t="s">
        <v>579</v>
      </c>
      <c r="O31" s="132" t="s">
        <v>265</v>
      </c>
      <c r="P31" s="133">
        <v>46752</v>
      </c>
    </row>
    <row r="32" spans="1:16" s="50" customFormat="1" ht="45" customHeight="1">
      <c r="A32" s="42">
        <v>21</v>
      </c>
      <c r="B32" s="46" t="s">
        <v>26</v>
      </c>
      <c r="C32" s="46" t="s">
        <v>27</v>
      </c>
      <c r="D32" s="46">
        <v>14</v>
      </c>
      <c r="E32" s="46">
        <v>2</v>
      </c>
      <c r="F32" s="46">
        <v>2</v>
      </c>
      <c r="G32" s="51"/>
      <c r="H32" s="20">
        <v>94.2</v>
      </c>
      <c r="I32" s="20">
        <v>94.2</v>
      </c>
      <c r="J32" s="51"/>
      <c r="K32" s="46">
        <v>4</v>
      </c>
      <c r="L32" s="46">
        <v>4</v>
      </c>
      <c r="M32" s="51"/>
      <c r="N32" s="132" t="s">
        <v>579</v>
      </c>
      <c r="O32" s="132" t="s">
        <v>266</v>
      </c>
      <c r="P32" s="133">
        <v>46752</v>
      </c>
    </row>
    <row r="33" spans="1:16" s="50" customFormat="1" ht="45" customHeight="1">
      <c r="A33" s="31">
        <v>22</v>
      </c>
      <c r="B33" s="46" t="s">
        <v>26</v>
      </c>
      <c r="C33" s="46" t="s">
        <v>267</v>
      </c>
      <c r="D33" s="46">
        <v>11</v>
      </c>
      <c r="E33" s="46">
        <v>2</v>
      </c>
      <c r="F33" s="46">
        <v>2</v>
      </c>
      <c r="G33" s="51"/>
      <c r="H33" s="20">
        <v>64.400000000000006</v>
      </c>
      <c r="I33" s="20">
        <v>64.400000000000006</v>
      </c>
      <c r="J33" s="51"/>
      <c r="K33" s="46">
        <v>4</v>
      </c>
      <c r="L33" s="46">
        <v>4</v>
      </c>
      <c r="M33" s="51"/>
      <c r="N33" s="132" t="s">
        <v>579</v>
      </c>
      <c r="O33" s="132" t="s">
        <v>268</v>
      </c>
      <c r="P33" s="133">
        <v>46752</v>
      </c>
    </row>
    <row r="34" spans="1:16" s="50" customFormat="1" ht="45" customHeight="1">
      <c r="A34" s="31">
        <v>23</v>
      </c>
      <c r="B34" s="46" t="s">
        <v>26</v>
      </c>
      <c r="C34" s="46" t="s">
        <v>46</v>
      </c>
      <c r="D34" s="46">
        <v>2</v>
      </c>
      <c r="E34" s="46">
        <v>4</v>
      </c>
      <c r="F34" s="46">
        <v>3</v>
      </c>
      <c r="G34" s="46">
        <v>1</v>
      </c>
      <c r="H34" s="20">
        <v>110.6</v>
      </c>
      <c r="I34" s="20">
        <v>83.3</v>
      </c>
      <c r="J34" s="46">
        <v>27.3</v>
      </c>
      <c r="K34" s="46">
        <v>7</v>
      </c>
      <c r="L34" s="46">
        <v>6</v>
      </c>
      <c r="M34" s="51">
        <v>1</v>
      </c>
      <c r="N34" s="132" t="s">
        <v>579</v>
      </c>
      <c r="O34" s="132" t="s">
        <v>269</v>
      </c>
      <c r="P34" s="133">
        <v>46752</v>
      </c>
    </row>
    <row r="35" spans="1:16" s="50" customFormat="1" ht="45" customHeight="1">
      <c r="A35" s="31">
        <v>24</v>
      </c>
      <c r="B35" s="46" t="s">
        <v>26</v>
      </c>
      <c r="C35" s="46" t="s">
        <v>28</v>
      </c>
      <c r="D35" s="46">
        <v>53</v>
      </c>
      <c r="E35" s="46">
        <v>2</v>
      </c>
      <c r="F35" s="46">
        <v>2</v>
      </c>
      <c r="G35" s="51"/>
      <c r="H35" s="20">
        <v>95.7</v>
      </c>
      <c r="I35" s="20">
        <v>95.7</v>
      </c>
      <c r="J35" s="51"/>
      <c r="K35" s="46">
        <v>20</v>
      </c>
      <c r="L35" s="46">
        <v>20</v>
      </c>
      <c r="M35" s="51"/>
      <c r="N35" s="132" t="s">
        <v>579</v>
      </c>
      <c r="O35" s="132" t="s">
        <v>270</v>
      </c>
      <c r="P35" s="133">
        <v>46752</v>
      </c>
    </row>
    <row r="36" spans="1:16" s="50" customFormat="1" ht="45" customHeight="1">
      <c r="A36" s="42">
        <v>25</v>
      </c>
      <c r="B36" s="46" t="s">
        <v>26</v>
      </c>
      <c r="C36" s="46" t="s">
        <v>32</v>
      </c>
      <c r="D36" s="46" t="s">
        <v>271</v>
      </c>
      <c r="E36" s="46">
        <v>4</v>
      </c>
      <c r="F36" s="46">
        <v>4</v>
      </c>
      <c r="G36" s="51"/>
      <c r="H36" s="20">
        <v>157.19999999999999</v>
      </c>
      <c r="I36" s="20">
        <v>157.19999999999999</v>
      </c>
      <c r="J36" s="51"/>
      <c r="K36" s="46">
        <v>13</v>
      </c>
      <c r="L36" s="46">
        <v>13</v>
      </c>
      <c r="M36" s="51"/>
      <c r="N36" s="132" t="s">
        <v>579</v>
      </c>
      <c r="O36" s="132" t="s">
        <v>272</v>
      </c>
      <c r="P36" s="133">
        <v>46752</v>
      </c>
    </row>
    <row r="37" spans="1:16" s="50" customFormat="1" ht="45" customHeight="1">
      <c r="A37" s="31">
        <v>26</v>
      </c>
      <c r="B37" s="46" t="s">
        <v>26</v>
      </c>
      <c r="C37" s="46" t="s">
        <v>28</v>
      </c>
      <c r="D37" s="46">
        <v>33</v>
      </c>
      <c r="E37" s="46">
        <v>1</v>
      </c>
      <c r="F37" s="46">
        <v>1</v>
      </c>
      <c r="G37" s="51"/>
      <c r="H37" s="20">
        <v>49.4</v>
      </c>
      <c r="I37" s="20">
        <v>49.4</v>
      </c>
      <c r="J37" s="51"/>
      <c r="K37" s="46">
        <v>3</v>
      </c>
      <c r="L37" s="46">
        <v>3</v>
      </c>
      <c r="M37" s="51"/>
      <c r="N37" s="132" t="s">
        <v>572</v>
      </c>
      <c r="O37" s="132" t="s">
        <v>580</v>
      </c>
      <c r="P37" s="133">
        <v>46752</v>
      </c>
    </row>
    <row r="38" spans="1:16" s="50" customFormat="1" ht="45" customHeight="1">
      <c r="A38" s="31">
        <v>27</v>
      </c>
      <c r="B38" s="46" t="s">
        <v>26</v>
      </c>
      <c r="C38" s="46" t="s">
        <v>259</v>
      </c>
      <c r="D38" s="46">
        <v>3</v>
      </c>
      <c r="E38" s="46">
        <v>2</v>
      </c>
      <c r="F38" s="46">
        <v>1</v>
      </c>
      <c r="G38" s="51">
        <v>1</v>
      </c>
      <c r="H38" s="20">
        <v>92.5</v>
      </c>
      <c r="I38" s="20">
        <v>45.1</v>
      </c>
      <c r="J38" s="51">
        <v>47.4</v>
      </c>
      <c r="K38" s="46">
        <v>2</v>
      </c>
      <c r="L38" s="46">
        <v>1</v>
      </c>
      <c r="M38" s="51">
        <v>1</v>
      </c>
      <c r="N38" s="132" t="s">
        <v>572</v>
      </c>
      <c r="O38" s="132" t="s">
        <v>581</v>
      </c>
      <c r="P38" s="133">
        <v>46752</v>
      </c>
    </row>
    <row r="39" spans="1:16" s="50" customFormat="1" ht="45" customHeight="1">
      <c r="A39" s="31">
        <v>28</v>
      </c>
      <c r="B39" s="46" t="s">
        <v>26</v>
      </c>
      <c r="C39" s="46" t="s">
        <v>259</v>
      </c>
      <c r="D39" s="46">
        <v>7</v>
      </c>
      <c r="E39" s="46">
        <v>2</v>
      </c>
      <c r="F39" s="46">
        <v>2</v>
      </c>
      <c r="G39" s="51"/>
      <c r="H39" s="20">
        <v>94.1</v>
      </c>
      <c r="I39" s="20">
        <v>94.1</v>
      </c>
      <c r="J39" s="51"/>
      <c r="K39" s="46">
        <v>5</v>
      </c>
      <c r="L39" s="46">
        <v>5</v>
      </c>
      <c r="M39" s="51"/>
      <c r="N39" s="132" t="s">
        <v>572</v>
      </c>
      <c r="O39" s="132" t="s">
        <v>582</v>
      </c>
      <c r="P39" s="133">
        <v>46752</v>
      </c>
    </row>
    <row r="40" spans="1:16" s="50" customFormat="1" ht="45" customHeight="1">
      <c r="A40" s="42">
        <v>29</v>
      </c>
      <c r="B40" s="46" t="s">
        <v>26</v>
      </c>
      <c r="C40" s="46" t="s">
        <v>261</v>
      </c>
      <c r="D40" s="46">
        <v>6</v>
      </c>
      <c r="E40" s="46">
        <v>2</v>
      </c>
      <c r="F40" s="46">
        <v>2</v>
      </c>
      <c r="G40" s="51"/>
      <c r="H40" s="20">
        <v>74.5</v>
      </c>
      <c r="I40" s="20">
        <v>74.5</v>
      </c>
      <c r="J40" s="51"/>
      <c r="K40" s="46">
        <v>4</v>
      </c>
      <c r="L40" s="46">
        <v>4</v>
      </c>
      <c r="M40" s="51"/>
      <c r="N40" s="132" t="s">
        <v>572</v>
      </c>
      <c r="O40" s="132" t="s">
        <v>583</v>
      </c>
      <c r="P40" s="133">
        <v>46752</v>
      </c>
    </row>
    <row r="41" spans="1:16" s="50" customFormat="1" ht="45" customHeight="1">
      <c r="A41" s="31">
        <v>30</v>
      </c>
      <c r="B41" s="46" t="s">
        <v>26</v>
      </c>
      <c r="C41" s="46" t="s">
        <v>259</v>
      </c>
      <c r="D41" s="46">
        <v>11</v>
      </c>
      <c r="E41" s="46">
        <v>2</v>
      </c>
      <c r="F41" s="46">
        <v>2</v>
      </c>
      <c r="G41" s="51"/>
      <c r="H41" s="20">
        <v>91.1</v>
      </c>
      <c r="I41" s="20">
        <v>91.1</v>
      </c>
      <c r="J41" s="51"/>
      <c r="K41" s="46">
        <v>9</v>
      </c>
      <c r="L41" s="46">
        <v>9</v>
      </c>
      <c r="M41" s="51"/>
      <c r="N41" s="132" t="s">
        <v>572</v>
      </c>
      <c r="O41" s="132" t="s">
        <v>584</v>
      </c>
      <c r="P41" s="133">
        <v>46752</v>
      </c>
    </row>
    <row r="42" spans="1:16" s="50" customFormat="1" ht="45" customHeight="1">
      <c r="A42" s="31">
        <v>31</v>
      </c>
      <c r="B42" s="46" t="s">
        <v>26</v>
      </c>
      <c r="C42" s="46" t="s">
        <v>30</v>
      </c>
      <c r="D42" s="46">
        <v>9</v>
      </c>
      <c r="E42" s="46">
        <v>2</v>
      </c>
      <c r="F42" s="46">
        <v>2</v>
      </c>
      <c r="G42" s="51"/>
      <c r="H42" s="20">
        <v>93.2</v>
      </c>
      <c r="I42" s="20">
        <v>93.2</v>
      </c>
      <c r="J42" s="51"/>
      <c r="K42" s="46">
        <v>5</v>
      </c>
      <c r="L42" s="46">
        <v>5</v>
      </c>
      <c r="M42" s="51"/>
      <c r="N42" s="132" t="s">
        <v>572</v>
      </c>
      <c r="O42" s="132" t="s">
        <v>585</v>
      </c>
      <c r="P42" s="133">
        <v>46752</v>
      </c>
    </row>
    <row r="43" spans="1:16" s="50" customFormat="1" ht="45" customHeight="1">
      <c r="A43" s="31">
        <v>32</v>
      </c>
      <c r="B43" s="46" t="s">
        <v>26</v>
      </c>
      <c r="C43" s="46" t="s">
        <v>586</v>
      </c>
      <c r="D43" s="46">
        <v>1</v>
      </c>
      <c r="E43" s="46">
        <v>2</v>
      </c>
      <c r="F43" s="46">
        <v>2</v>
      </c>
      <c r="G43" s="51"/>
      <c r="H43" s="20">
        <v>119.1</v>
      </c>
      <c r="I43" s="20">
        <v>119.1</v>
      </c>
      <c r="J43" s="51"/>
      <c r="K43" s="46">
        <v>3</v>
      </c>
      <c r="L43" s="46">
        <v>3</v>
      </c>
      <c r="M43" s="51"/>
      <c r="N43" s="132" t="s">
        <v>572</v>
      </c>
      <c r="O43" s="132" t="s">
        <v>587</v>
      </c>
      <c r="P43" s="133">
        <v>46752</v>
      </c>
    </row>
    <row r="44" spans="1:16" s="50" customFormat="1" ht="45" customHeight="1">
      <c r="A44" s="42">
        <v>33</v>
      </c>
      <c r="B44" s="48" t="s">
        <v>26</v>
      </c>
      <c r="C44" s="48" t="s">
        <v>46</v>
      </c>
      <c r="D44" s="48">
        <v>7</v>
      </c>
      <c r="E44" s="48">
        <v>3</v>
      </c>
      <c r="F44" s="48">
        <v>3</v>
      </c>
      <c r="G44" s="53"/>
      <c r="H44" s="31">
        <v>110.7</v>
      </c>
      <c r="I44" s="31">
        <v>110.7</v>
      </c>
      <c r="J44" s="53"/>
      <c r="K44" s="48">
        <v>3</v>
      </c>
      <c r="L44" s="48">
        <v>3</v>
      </c>
      <c r="M44" s="53"/>
      <c r="N44" s="132" t="s">
        <v>572</v>
      </c>
      <c r="O44" s="132" t="s">
        <v>588</v>
      </c>
      <c r="P44" s="133">
        <v>46752</v>
      </c>
    </row>
    <row r="45" spans="1:16" s="110" customFormat="1" ht="17.25" customHeight="1">
      <c r="A45" s="106">
        <f>A44</f>
        <v>33</v>
      </c>
      <c r="B45" s="181" t="s">
        <v>182</v>
      </c>
      <c r="C45" s="181"/>
      <c r="D45" s="107"/>
      <c r="E45" s="106">
        <f>SUM(E12:E44)</f>
        <v>78</v>
      </c>
      <c r="F45" s="106">
        <f t="shared" ref="F45:M45" si="1">SUM(F12:F44)</f>
        <v>75</v>
      </c>
      <c r="G45" s="106">
        <f t="shared" si="1"/>
        <v>3</v>
      </c>
      <c r="H45" s="106">
        <f t="shared" si="1"/>
        <v>3167.7699999999991</v>
      </c>
      <c r="I45" s="106">
        <f t="shared" si="1"/>
        <v>3039.369999999999</v>
      </c>
      <c r="J45" s="106">
        <f t="shared" si="1"/>
        <v>128.4</v>
      </c>
      <c r="K45" s="106">
        <f t="shared" si="1"/>
        <v>191</v>
      </c>
      <c r="L45" s="106">
        <f t="shared" si="1"/>
        <v>189</v>
      </c>
      <c r="M45" s="106">
        <f t="shared" si="1"/>
        <v>2</v>
      </c>
      <c r="N45" s="135"/>
      <c r="O45" s="135"/>
      <c r="P45" s="136"/>
    </row>
    <row r="46" spans="1:16" s="205" customFormat="1" ht="39" customHeight="1">
      <c r="A46" s="35">
        <v>1</v>
      </c>
      <c r="B46" s="34" t="s">
        <v>40</v>
      </c>
      <c r="C46" s="35" t="s">
        <v>301</v>
      </c>
      <c r="D46" s="35">
        <v>3</v>
      </c>
      <c r="E46" s="35">
        <v>2</v>
      </c>
      <c r="F46" s="35"/>
      <c r="G46" s="35">
        <v>2</v>
      </c>
      <c r="H46" s="203">
        <v>180.1</v>
      </c>
      <c r="I46" s="35"/>
      <c r="J46" s="203">
        <v>180.1</v>
      </c>
      <c r="K46" s="35">
        <v>8</v>
      </c>
      <c r="L46" s="35"/>
      <c r="M46" s="35">
        <v>8</v>
      </c>
      <c r="N46" s="204" t="s">
        <v>589</v>
      </c>
      <c r="O46" s="125" t="s">
        <v>590</v>
      </c>
      <c r="P46" s="102">
        <v>2022</v>
      </c>
    </row>
    <row r="47" spans="1:16" s="205" customFormat="1" ht="39" customHeight="1">
      <c r="A47" s="1">
        <v>2</v>
      </c>
      <c r="B47" s="63" t="s">
        <v>40</v>
      </c>
      <c r="C47" s="63" t="s">
        <v>42</v>
      </c>
      <c r="D47" s="63">
        <v>12</v>
      </c>
      <c r="E47" s="63">
        <v>2</v>
      </c>
      <c r="F47" s="63">
        <v>1</v>
      </c>
      <c r="G47" s="63">
        <v>1</v>
      </c>
      <c r="H47" s="63">
        <v>119.73</v>
      </c>
      <c r="I47" s="63">
        <v>59.63</v>
      </c>
      <c r="J47" s="206">
        <v>60.1</v>
      </c>
      <c r="K47" s="63">
        <v>8</v>
      </c>
      <c r="L47" s="63">
        <v>6</v>
      </c>
      <c r="M47" s="63">
        <v>2</v>
      </c>
      <c r="N47" s="207" t="s">
        <v>591</v>
      </c>
      <c r="O47" s="125" t="s">
        <v>44</v>
      </c>
      <c r="P47" s="126">
        <v>2023</v>
      </c>
    </row>
    <row r="48" spans="1:16" s="205" customFormat="1" ht="39" customHeight="1">
      <c r="A48" s="208">
        <v>3</v>
      </c>
      <c r="B48" s="209" t="s">
        <v>40</v>
      </c>
      <c r="C48" s="209" t="s">
        <v>41</v>
      </c>
      <c r="D48" s="63">
        <v>2</v>
      </c>
      <c r="E48" s="63">
        <v>2</v>
      </c>
      <c r="F48" s="63">
        <v>2</v>
      </c>
      <c r="G48" s="63"/>
      <c r="H48" s="63">
        <v>62.8</v>
      </c>
      <c r="I48" s="63">
        <v>62.8</v>
      </c>
      <c r="J48" s="63"/>
      <c r="K48" s="63">
        <v>3</v>
      </c>
      <c r="L48" s="63">
        <v>3</v>
      </c>
      <c r="M48" s="63"/>
      <c r="N48" s="204" t="s">
        <v>592</v>
      </c>
      <c r="O48" s="125" t="s">
        <v>187</v>
      </c>
      <c r="P48" s="126">
        <v>2022</v>
      </c>
    </row>
    <row r="49" spans="1:16" s="205" customFormat="1" ht="39" customHeight="1">
      <c r="A49" s="35">
        <v>4</v>
      </c>
      <c r="B49" s="209" t="s">
        <v>40</v>
      </c>
      <c r="C49" s="209" t="s">
        <v>171</v>
      </c>
      <c r="D49" s="63">
        <v>5</v>
      </c>
      <c r="E49" s="63">
        <v>4</v>
      </c>
      <c r="F49" s="63">
        <v>4</v>
      </c>
      <c r="G49" s="63"/>
      <c r="H49" s="63">
        <v>118.13</v>
      </c>
      <c r="I49" s="63">
        <v>118.13</v>
      </c>
      <c r="J49" s="63"/>
      <c r="K49" s="63">
        <v>5</v>
      </c>
      <c r="L49" s="63">
        <v>5</v>
      </c>
      <c r="M49" s="63"/>
      <c r="N49" s="204" t="s">
        <v>593</v>
      </c>
      <c r="O49" s="125" t="s">
        <v>302</v>
      </c>
      <c r="P49" s="126">
        <v>2023</v>
      </c>
    </row>
    <row r="50" spans="1:16" s="205" customFormat="1" ht="39" customHeight="1">
      <c r="A50" s="1">
        <v>5</v>
      </c>
      <c r="B50" s="63" t="s">
        <v>40</v>
      </c>
      <c r="C50" s="63" t="s">
        <v>41</v>
      </c>
      <c r="D50" s="63">
        <v>16</v>
      </c>
      <c r="E50" s="63">
        <v>2</v>
      </c>
      <c r="F50" s="63">
        <v>2</v>
      </c>
      <c r="G50" s="63"/>
      <c r="H50" s="63">
        <v>108.12</v>
      </c>
      <c r="I50" s="63">
        <v>108.12</v>
      </c>
      <c r="J50" s="63"/>
      <c r="K50" s="63">
        <v>6</v>
      </c>
      <c r="L50" s="63">
        <v>6</v>
      </c>
      <c r="M50" s="63"/>
      <c r="N50" s="204" t="s">
        <v>594</v>
      </c>
      <c r="O50" s="125" t="s">
        <v>303</v>
      </c>
      <c r="P50" s="126">
        <v>2023</v>
      </c>
    </row>
    <row r="51" spans="1:16" s="205" customFormat="1" ht="39" customHeight="1">
      <c r="A51" s="208">
        <v>6</v>
      </c>
      <c r="B51" s="209" t="s">
        <v>40</v>
      </c>
      <c r="C51" s="209" t="s">
        <v>43</v>
      </c>
      <c r="D51" s="63">
        <v>25</v>
      </c>
      <c r="E51" s="63">
        <v>1</v>
      </c>
      <c r="F51" s="63">
        <v>1</v>
      </c>
      <c r="G51" s="63"/>
      <c r="H51" s="63">
        <v>45.67</v>
      </c>
      <c r="I51" s="63">
        <v>45.67</v>
      </c>
      <c r="J51" s="63"/>
      <c r="K51" s="63">
        <v>6</v>
      </c>
      <c r="L51" s="63">
        <v>6</v>
      </c>
      <c r="M51" s="63"/>
      <c r="N51" s="204" t="s">
        <v>595</v>
      </c>
      <c r="O51" s="125" t="s">
        <v>304</v>
      </c>
      <c r="P51" s="126">
        <v>2022</v>
      </c>
    </row>
    <row r="52" spans="1:16" s="205" customFormat="1" ht="39" customHeight="1">
      <c r="A52" s="35">
        <v>7</v>
      </c>
      <c r="B52" s="209" t="s">
        <v>40</v>
      </c>
      <c r="C52" s="209" t="s">
        <v>305</v>
      </c>
      <c r="D52" s="63">
        <v>3</v>
      </c>
      <c r="E52" s="63">
        <v>2</v>
      </c>
      <c r="F52" s="63">
        <v>2</v>
      </c>
      <c r="G52" s="63"/>
      <c r="H52" s="63">
        <v>99.59</v>
      </c>
      <c r="I52" s="63">
        <v>99.59</v>
      </c>
      <c r="J52" s="63"/>
      <c r="K52" s="63">
        <v>7</v>
      </c>
      <c r="L52" s="63">
        <v>7</v>
      </c>
      <c r="M52" s="63"/>
      <c r="N52" s="204" t="s">
        <v>596</v>
      </c>
      <c r="O52" s="125" t="s">
        <v>306</v>
      </c>
      <c r="P52" s="126">
        <v>2023</v>
      </c>
    </row>
    <row r="53" spans="1:16" s="205" customFormat="1" ht="39" customHeight="1">
      <c r="A53" s="1">
        <v>8</v>
      </c>
      <c r="B53" s="209" t="s">
        <v>40</v>
      </c>
      <c r="C53" s="209" t="s">
        <v>41</v>
      </c>
      <c r="D53" s="63">
        <v>12</v>
      </c>
      <c r="E53" s="63">
        <v>2</v>
      </c>
      <c r="F53" s="63">
        <v>2</v>
      </c>
      <c r="G53" s="63"/>
      <c r="H53" s="63">
        <v>139.1</v>
      </c>
      <c r="I53" s="63">
        <v>139.1</v>
      </c>
      <c r="J53" s="63"/>
      <c r="K53" s="63">
        <v>6</v>
      </c>
      <c r="L53" s="63">
        <v>6</v>
      </c>
      <c r="M53" s="63"/>
      <c r="N53" s="204" t="s">
        <v>597</v>
      </c>
      <c r="O53" s="125" t="s">
        <v>598</v>
      </c>
      <c r="P53" s="126">
        <v>2023</v>
      </c>
    </row>
    <row r="54" spans="1:16" s="205" customFormat="1" ht="39" customHeight="1">
      <c r="A54" s="208">
        <v>9</v>
      </c>
      <c r="B54" s="209" t="s">
        <v>40</v>
      </c>
      <c r="C54" s="209" t="s">
        <v>41</v>
      </c>
      <c r="D54" s="63">
        <v>15</v>
      </c>
      <c r="E54" s="63">
        <v>2</v>
      </c>
      <c r="F54" s="63">
        <v>2</v>
      </c>
      <c r="G54" s="63"/>
      <c r="H54" s="63">
        <v>141.30000000000001</v>
      </c>
      <c r="I54" s="63">
        <v>141.30000000000001</v>
      </c>
      <c r="J54" s="63"/>
      <c r="K54" s="63">
        <v>6</v>
      </c>
      <c r="L54" s="63">
        <v>6</v>
      </c>
      <c r="M54" s="63"/>
      <c r="N54" s="204" t="s">
        <v>599</v>
      </c>
      <c r="O54" s="125" t="s">
        <v>600</v>
      </c>
      <c r="P54" s="126">
        <v>2023</v>
      </c>
    </row>
    <row r="55" spans="1:16" s="205" customFormat="1" ht="39" customHeight="1">
      <c r="A55" s="35">
        <v>10</v>
      </c>
      <c r="B55" s="209" t="s">
        <v>40</v>
      </c>
      <c r="C55" s="209" t="s">
        <v>42</v>
      </c>
      <c r="D55" s="63">
        <v>3</v>
      </c>
      <c r="E55" s="63">
        <v>2</v>
      </c>
      <c r="F55" s="63">
        <v>2</v>
      </c>
      <c r="G55" s="63"/>
      <c r="H55" s="63">
        <v>116.6</v>
      </c>
      <c r="I55" s="63">
        <v>116.6</v>
      </c>
      <c r="J55" s="63"/>
      <c r="K55" s="63">
        <v>4</v>
      </c>
      <c r="L55" s="63">
        <v>4</v>
      </c>
      <c r="M55" s="63"/>
      <c r="N55" s="204" t="s">
        <v>601</v>
      </c>
      <c r="O55" s="125" t="s">
        <v>602</v>
      </c>
      <c r="P55" s="126">
        <v>2023</v>
      </c>
    </row>
    <row r="56" spans="1:16" s="205" customFormat="1" ht="39" customHeight="1">
      <c r="A56" s="1">
        <v>11</v>
      </c>
      <c r="B56" s="63" t="s">
        <v>39</v>
      </c>
      <c r="C56" s="63" t="s">
        <v>47</v>
      </c>
      <c r="D56" s="63">
        <v>4</v>
      </c>
      <c r="E56" s="63">
        <v>1</v>
      </c>
      <c r="F56" s="63">
        <v>1</v>
      </c>
      <c r="G56" s="63"/>
      <c r="H56" s="210">
        <v>52</v>
      </c>
      <c r="I56" s="210">
        <v>52</v>
      </c>
      <c r="J56" s="63"/>
      <c r="K56" s="63">
        <v>1</v>
      </c>
      <c r="L56" s="63">
        <v>1</v>
      </c>
      <c r="M56" s="63"/>
      <c r="N56" s="204" t="s">
        <v>603</v>
      </c>
      <c r="O56" s="125" t="s">
        <v>308</v>
      </c>
      <c r="P56" s="126"/>
    </row>
    <row r="57" spans="1:16" s="205" customFormat="1" ht="39" customHeight="1">
      <c r="A57" s="208">
        <v>12</v>
      </c>
      <c r="B57" s="34" t="s">
        <v>39</v>
      </c>
      <c r="C57" s="34" t="s">
        <v>307</v>
      </c>
      <c r="D57" s="63">
        <v>8</v>
      </c>
      <c r="E57" s="63">
        <v>3</v>
      </c>
      <c r="F57" s="63">
        <v>3</v>
      </c>
      <c r="G57" s="63"/>
      <c r="H57" s="63">
        <v>100.7</v>
      </c>
      <c r="I57" s="63">
        <v>100.7</v>
      </c>
      <c r="J57" s="63"/>
      <c r="K57" s="63">
        <v>4</v>
      </c>
      <c r="L57" s="63">
        <v>4</v>
      </c>
      <c r="M57" s="63"/>
      <c r="N57" s="204" t="s">
        <v>604</v>
      </c>
      <c r="O57" s="125" t="s">
        <v>309</v>
      </c>
      <c r="P57" s="126">
        <v>2023</v>
      </c>
    </row>
    <row r="58" spans="1:16" s="205" customFormat="1" ht="39" customHeight="1">
      <c r="A58" s="35">
        <v>13</v>
      </c>
      <c r="B58" s="34" t="s">
        <v>39</v>
      </c>
      <c r="C58" s="34" t="s">
        <v>171</v>
      </c>
      <c r="D58" s="63">
        <v>3</v>
      </c>
      <c r="E58" s="63">
        <v>2</v>
      </c>
      <c r="F58" s="63">
        <v>2</v>
      </c>
      <c r="G58" s="63"/>
      <c r="H58" s="63">
        <v>77.5</v>
      </c>
      <c r="I58" s="63">
        <v>77.5</v>
      </c>
      <c r="J58" s="63"/>
      <c r="K58" s="63">
        <v>4</v>
      </c>
      <c r="L58" s="63">
        <v>4</v>
      </c>
      <c r="M58" s="63"/>
      <c r="N58" s="204" t="s">
        <v>605</v>
      </c>
      <c r="O58" s="125" t="s">
        <v>310</v>
      </c>
      <c r="P58" s="126">
        <v>2023</v>
      </c>
    </row>
    <row r="59" spans="1:16" s="205" customFormat="1" ht="39" customHeight="1">
      <c r="A59" s="1">
        <v>14</v>
      </c>
      <c r="B59" s="34" t="s">
        <v>39</v>
      </c>
      <c r="C59" s="34" t="s">
        <v>307</v>
      </c>
      <c r="D59" s="63">
        <v>14</v>
      </c>
      <c r="E59" s="63">
        <v>2</v>
      </c>
      <c r="F59" s="63">
        <v>2</v>
      </c>
      <c r="G59" s="63"/>
      <c r="H59" s="63">
        <v>107.38</v>
      </c>
      <c r="I59" s="63">
        <v>107.38</v>
      </c>
      <c r="J59" s="63"/>
      <c r="K59" s="63">
        <v>6</v>
      </c>
      <c r="L59" s="63">
        <v>6</v>
      </c>
      <c r="M59" s="63"/>
      <c r="N59" s="204" t="s">
        <v>606</v>
      </c>
      <c r="O59" s="125" t="s">
        <v>311</v>
      </c>
      <c r="P59" s="126">
        <v>2022</v>
      </c>
    </row>
    <row r="60" spans="1:16" s="50" customFormat="1" ht="39" customHeight="1">
      <c r="A60" s="54">
        <v>15</v>
      </c>
      <c r="B60" s="38" t="s">
        <v>39</v>
      </c>
      <c r="C60" s="38" t="s">
        <v>307</v>
      </c>
      <c r="D60" s="20">
        <v>10</v>
      </c>
      <c r="E60" s="20">
        <v>2</v>
      </c>
      <c r="F60" s="20">
        <v>2</v>
      </c>
      <c r="G60" s="20"/>
      <c r="H60" s="20">
        <v>110.5</v>
      </c>
      <c r="I60" s="20">
        <v>110.5</v>
      </c>
      <c r="J60" s="20"/>
      <c r="K60" s="20">
        <v>7</v>
      </c>
      <c r="L60" s="20">
        <v>7</v>
      </c>
      <c r="M60" s="20"/>
      <c r="N60" s="137" t="s">
        <v>607</v>
      </c>
      <c r="O60" s="128" t="s">
        <v>608</v>
      </c>
      <c r="P60" s="138">
        <v>2023</v>
      </c>
    </row>
    <row r="61" spans="1:16" s="50" customFormat="1" ht="39" customHeight="1">
      <c r="A61" s="35">
        <v>16</v>
      </c>
      <c r="B61" s="38" t="s">
        <v>39</v>
      </c>
      <c r="C61" s="38" t="s">
        <v>307</v>
      </c>
      <c r="D61" s="20">
        <v>9</v>
      </c>
      <c r="E61" s="20">
        <v>2</v>
      </c>
      <c r="F61" s="20">
        <v>2</v>
      </c>
      <c r="G61" s="20"/>
      <c r="H61" s="20">
        <v>75.900000000000006</v>
      </c>
      <c r="I61" s="20">
        <v>75.900000000000006</v>
      </c>
      <c r="J61" s="20"/>
      <c r="K61" s="20">
        <v>7</v>
      </c>
      <c r="L61" s="20">
        <v>7</v>
      </c>
      <c r="M61" s="20"/>
      <c r="N61" s="137" t="s">
        <v>609</v>
      </c>
      <c r="O61" s="128" t="s">
        <v>610</v>
      </c>
      <c r="P61" s="138">
        <v>2023</v>
      </c>
    </row>
    <row r="62" spans="1:16" s="50" customFormat="1" ht="39" customHeight="1">
      <c r="A62" s="1">
        <v>17</v>
      </c>
      <c r="B62" s="38" t="s">
        <v>39</v>
      </c>
      <c r="C62" s="38" t="s">
        <v>72</v>
      </c>
      <c r="D62" s="20">
        <v>6</v>
      </c>
      <c r="E62" s="20">
        <v>2</v>
      </c>
      <c r="F62" s="20">
        <v>2</v>
      </c>
      <c r="G62" s="20"/>
      <c r="H62" s="20">
        <v>96.3</v>
      </c>
      <c r="I62" s="20">
        <v>96.3</v>
      </c>
      <c r="J62" s="20"/>
      <c r="K62" s="20">
        <v>3</v>
      </c>
      <c r="L62" s="20">
        <v>3</v>
      </c>
      <c r="M62" s="20"/>
      <c r="N62" s="137" t="s">
        <v>611</v>
      </c>
      <c r="O62" s="128" t="s">
        <v>612</v>
      </c>
      <c r="P62" s="138">
        <v>2023</v>
      </c>
    </row>
    <row r="63" spans="1:16" s="50" customFormat="1" ht="39" customHeight="1">
      <c r="A63" s="54">
        <v>18</v>
      </c>
      <c r="B63" s="38" t="s">
        <v>39</v>
      </c>
      <c r="C63" s="38" t="s">
        <v>307</v>
      </c>
      <c r="D63" s="20">
        <v>15</v>
      </c>
      <c r="E63" s="20">
        <v>2</v>
      </c>
      <c r="F63" s="20">
        <v>2</v>
      </c>
      <c r="G63" s="20"/>
      <c r="H63" s="20">
        <v>98</v>
      </c>
      <c r="I63" s="20">
        <v>98</v>
      </c>
      <c r="J63" s="20"/>
      <c r="K63" s="20">
        <v>1</v>
      </c>
      <c r="L63" s="20">
        <v>1</v>
      </c>
      <c r="M63" s="20"/>
      <c r="N63" s="137" t="s">
        <v>613</v>
      </c>
      <c r="O63" s="128" t="s">
        <v>614</v>
      </c>
      <c r="P63" s="138">
        <v>2023</v>
      </c>
    </row>
    <row r="64" spans="1:16" s="50" customFormat="1" ht="39" customHeight="1">
      <c r="A64" s="35">
        <v>19</v>
      </c>
      <c r="B64" s="20" t="s">
        <v>273</v>
      </c>
      <c r="C64" s="20" t="s">
        <v>274</v>
      </c>
      <c r="D64" s="20">
        <v>7</v>
      </c>
      <c r="E64" s="20">
        <v>2</v>
      </c>
      <c r="F64" s="20">
        <v>1</v>
      </c>
      <c r="G64" s="20">
        <v>1</v>
      </c>
      <c r="H64" s="55">
        <f>I64+J64</f>
        <v>96.5</v>
      </c>
      <c r="I64" s="20">
        <v>46.5</v>
      </c>
      <c r="J64" s="55">
        <v>50</v>
      </c>
      <c r="K64" s="20">
        <f>L64+M64</f>
        <v>7</v>
      </c>
      <c r="L64" s="20">
        <v>5</v>
      </c>
      <c r="M64" s="20">
        <v>2</v>
      </c>
      <c r="N64" s="137" t="s">
        <v>615</v>
      </c>
      <c r="O64" s="180" t="s">
        <v>275</v>
      </c>
      <c r="P64" s="138">
        <v>2024</v>
      </c>
    </row>
    <row r="65" spans="1:54" s="50" customFormat="1" ht="39" customHeight="1">
      <c r="A65" s="1">
        <v>20</v>
      </c>
      <c r="B65" s="20" t="s">
        <v>616</v>
      </c>
      <c r="C65" s="20" t="s">
        <v>617</v>
      </c>
      <c r="D65" s="20">
        <v>1</v>
      </c>
      <c r="E65" s="20">
        <v>2</v>
      </c>
      <c r="F65" s="20">
        <v>2</v>
      </c>
      <c r="G65" s="20"/>
      <c r="H65" s="55">
        <v>150.5</v>
      </c>
      <c r="I65" s="20">
        <v>150.5</v>
      </c>
      <c r="J65" s="55"/>
      <c r="K65" s="20">
        <v>4</v>
      </c>
      <c r="L65" s="20">
        <v>4</v>
      </c>
      <c r="M65" s="20"/>
      <c r="N65" s="137" t="s">
        <v>618</v>
      </c>
      <c r="O65" s="128" t="s">
        <v>619</v>
      </c>
      <c r="P65" s="138">
        <v>2023</v>
      </c>
    </row>
    <row r="66" spans="1:54" s="50" customFormat="1" ht="39" customHeight="1">
      <c r="A66" s="54">
        <v>21</v>
      </c>
      <c r="B66" s="20" t="s">
        <v>616</v>
      </c>
      <c r="C66" s="20" t="s">
        <v>617</v>
      </c>
      <c r="D66" s="20">
        <v>2</v>
      </c>
      <c r="E66" s="20">
        <v>2</v>
      </c>
      <c r="F66" s="20">
        <v>2</v>
      </c>
      <c r="G66" s="20"/>
      <c r="H66" s="55">
        <v>56.7</v>
      </c>
      <c r="I66" s="20">
        <v>56.7</v>
      </c>
      <c r="J66" s="55"/>
      <c r="K66" s="20">
        <v>1</v>
      </c>
      <c r="L66" s="20">
        <v>1</v>
      </c>
      <c r="M66" s="20"/>
      <c r="N66" s="137" t="s">
        <v>620</v>
      </c>
      <c r="O66" s="128" t="s">
        <v>621</v>
      </c>
      <c r="P66" s="138">
        <v>2023</v>
      </c>
    </row>
    <row r="67" spans="1:54" s="50" customFormat="1" ht="39" customHeight="1">
      <c r="A67" s="35">
        <v>22</v>
      </c>
      <c r="B67" s="31" t="s">
        <v>616</v>
      </c>
      <c r="C67" s="31" t="s">
        <v>617</v>
      </c>
      <c r="D67" s="31">
        <v>5</v>
      </c>
      <c r="E67" s="31">
        <f>F67+G67</f>
        <v>2</v>
      </c>
      <c r="F67" s="31">
        <v>1</v>
      </c>
      <c r="G67" s="31">
        <v>1</v>
      </c>
      <c r="H67" s="56">
        <f>I67+J67</f>
        <v>94.94</v>
      </c>
      <c r="I67" s="31">
        <v>48.64</v>
      </c>
      <c r="J67" s="57">
        <v>46.3</v>
      </c>
      <c r="K67" s="31">
        <f>L67+M67</f>
        <v>5</v>
      </c>
      <c r="L67" s="31">
        <v>4</v>
      </c>
      <c r="M67" s="31">
        <v>1</v>
      </c>
      <c r="N67" s="137" t="s">
        <v>622</v>
      </c>
      <c r="O67" s="128" t="s">
        <v>623</v>
      </c>
      <c r="P67" s="138">
        <v>2023</v>
      </c>
    </row>
    <row r="68" spans="1:54" s="105" customFormat="1" ht="17.25" customHeight="1">
      <c r="A68" s="95">
        <f>A67</f>
        <v>22</v>
      </c>
      <c r="B68" s="182" t="s">
        <v>741</v>
      </c>
      <c r="C68" s="182"/>
      <c r="D68" s="97"/>
      <c r="E68" s="95">
        <f t="shared" ref="E68:M68" si="2">SUM(E46:E67)</f>
        <v>45</v>
      </c>
      <c r="F68" s="95">
        <f t="shared" si="2"/>
        <v>40</v>
      </c>
      <c r="G68" s="95">
        <f t="shared" si="2"/>
        <v>5</v>
      </c>
      <c r="H68" s="95">
        <f t="shared" si="2"/>
        <v>2248.06</v>
      </c>
      <c r="I68" s="95">
        <f t="shared" si="2"/>
        <v>1911.5600000000002</v>
      </c>
      <c r="J68" s="95">
        <f t="shared" si="2"/>
        <v>336.5</v>
      </c>
      <c r="K68" s="95">
        <f t="shared" si="2"/>
        <v>109</v>
      </c>
      <c r="L68" s="95">
        <f t="shared" si="2"/>
        <v>96</v>
      </c>
      <c r="M68" s="95">
        <f t="shared" si="2"/>
        <v>13</v>
      </c>
      <c r="N68" s="139"/>
      <c r="O68" s="140"/>
      <c r="P68" s="141"/>
    </row>
    <row r="69" spans="1:54" s="60" customFormat="1" ht="40.5" customHeight="1">
      <c r="A69" s="35">
        <v>1</v>
      </c>
      <c r="B69" s="35" t="s">
        <v>87</v>
      </c>
      <c r="C69" s="33" t="s">
        <v>30</v>
      </c>
      <c r="D69" s="34">
        <v>25</v>
      </c>
      <c r="E69" s="1">
        <f>F69+G69</f>
        <v>1</v>
      </c>
      <c r="F69" s="63">
        <v>1</v>
      </c>
      <c r="G69" s="63"/>
      <c r="H69" s="1">
        <v>39.200000000000003</v>
      </c>
      <c r="I69" s="63">
        <v>39.200000000000003</v>
      </c>
      <c r="J69" s="63"/>
      <c r="K69" s="1">
        <v>11</v>
      </c>
      <c r="L69" s="63">
        <v>11</v>
      </c>
      <c r="M69" s="63"/>
      <c r="N69" s="142" t="s">
        <v>708</v>
      </c>
      <c r="O69" s="142" t="s">
        <v>48</v>
      </c>
      <c r="P69" s="142" t="s">
        <v>276</v>
      </c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</row>
    <row r="70" spans="1:54" s="1" customFormat="1" ht="40.5" customHeight="1">
      <c r="A70" s="1">
        <v>2</v>
      </c>
      <c r="B70" s="1" t="s">
        <v>87</v>
      </c>
      <c r="C70" s="6" t="s">
        <v>49</v>
      </c>
      <c r="D70" s="1">
        <v>32</v>
      </c>
      <c r="E70" s="1">
        <f>F70+G70</f>
        <v>2</v>
      </c>
      <c r="F70" s="1">
        <v>1</v>
      </c>
      <c r="G70" s="1">
        <v>1</v>
      </c>
      <c r="H70" s="1">
        <v>72.7</v>
      </c>
      <c r="I70" s="1">
        <v>37.200000000000003</v>
      </c>
      <c r="J70" s="1">
        <v>35.5</v>
      </c>
      <c r="K70" s="1">
        <v>3</v>
      </c>
      <c r="M70" s="1">
        <v>3</v>
      </c>
      <c r="N70" s="142" t="s">
        <v>709</v>
      </c>
      <c r="O70" s="142" t="s">
        <v>50</v>
      </c>
      <c r="P70" s="142" t="s">
        <v>276</v>
      </c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</row>
    <row r="71" spans="1:54" s="60" customFormat="1" ht="40.5" customHeight="1">
      <c r="A71" s="1">
        <v>3</v>
      </c>
      <c r="B71" s="1" t="s">
        <v>87</v>
      </c>
      <c r="C71" s="62" t="s">
        <v>52</v>
      </c>
      <c r="D71" s="179" t="s">
        <v>53</v>
      </c>
      <c r="E71" s="102">
        <v>12</v>
      </c>
      <c r="F71" s="126">
        <v>5</v>
      </c>
      <c r="G71" s="126">
        <v>7</v>
      </c>
      <c r="H71" s="102">
        <v>500.5</v>
      </c>
      <c r="I71" s="126">
        <v>232.8</v>
      </c>
      <c r="J71" s="126">
        <v>267.7</v>
      </c>
      <c r="K71" s="102">
        <v>25</v>
      </c>
      <c r="L71" s="126">
        <v>11</v>
      </c>
      <c r="M71" s="126">
        <v>14</v>
      </c>
      <c r="N71" s="142" t="s">
        <v>710</v>
      </c>
      <c r="O71" s="142" t="s">
        <v>54</v>
      </c>
      <c r="P71" s="142" t="s">
        <v>276</v>
      </c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</row>
    <row r="72" spans="1:54" s="60" customFormat="1" ht="40.5" customHeight="1">
      <c r="A72" s="35">
        <v>4</v>
      </c>
      <c r="B72" s="1" t="s">
        <v>87</v>
      </c>
      <c r="C72" s="62" t="s">
        <v>56</v>
      </c>
      <c r="D72" s="179" t="s">
        <v>57</v>
      </c>
      <c r="E72" s="102">
        <v>18</v>
      </c>
      <c r="F72" s="126">
        <v>9</v>
      </c>
      <c r="G72" s="126">
        <v>9</v>
      </c>
      <c r="H72" s="102">
        <v>976</v>
      </c>
      <c r="I72" s="126">
        <v>489.5</v>
      </c>
      <c r="J72" s="126">
        <v>486.5</v>
      </c>
      <c r="K72" s="102">
        <v>39</v>
      </c>
      <c r="L72" s="126">
        <v>18</v>
      </c>
      <c r="M72" s="126">
        <v>21</v>
      </c>
      <c r="N72" s="142" t="s">
        <v>711</v>
      </c>
      <c r="O72" s="142" t="s">
        <v>58</v>
      </c>
      <c r="P72" s="142" t="s">
        <v>276</v>
      </c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</row>
    <row r="73" spans="1:54" s="1" customFormat="1" ht="40.5" customHeight="1">
      <c r="A73" s="1">
        <v>5</v>
      </c>
      <c r="B73" s="1" t="s">
        <v>87</v>
      </c>
      <c r="C73" s="6" t="s">
        <v>59</v>
      </c>
      <c r="D73" s="1">
        <v>118</v>
      </c>
      <c r="E73" s="1">
        <v>2</v>
      </c>
      <c r="F73" s="1">
        <v>2</v>
      </c>
      <c r="H73" s="1">
        <v>110</v>
      </c>
      <c r="I73" s="1">
        <v>110</v>
      </c>
      <c r="K73" s="1">
        <v>3</v>
      </c>
      <c r="L73" s="1">
        <v>3</v>
      </c>
      <c r="N73" s="142" t="s">
        <v>712</v>
      </c>
      <c r="O73" s="142" t="s">
        <v>60</v>
      </c>
      <c r="P73" s="142" t="s">
        <v>276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</row>
    <row r="74" spans="1:54" s="1" customFormat="1" ht="40.5" customHeight="1">
      <c r="A74" s="1">
        <v>6</v>
      </c>
      <c r="B74" s="1" t="s">
        <v>87</v>
      </c>
      <c r="C74" s="6" t="s">
        <v>17</v>
      </c>
      <c r="D74" s="1">
        <v>24</v>
      </c>
      <c r="E74" s="1">
        <v>4</v>
      </c>
      <c r="F74" s="1">
        <v>4</v>
      </c>
      <c r="H74" s="1">
        <v>169.1</v>
      </c>
      <c r="I74" s="1">
        <v>169.1</v>
      </c>
      <c r="K74" s="1">
        <v>13</v>
      </c>
      <c r="L74" s="1">
        <v>13</v>
      </c>
      <c r="N74" s="142" t="s">
        <v>713</v>
      </c>
      <c r="O74" s="142" t="s">
        <v>61</v>
      </c>
      <c r="P74" s="142" t="s">
        <v>276</v>
      </c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</row>
    <row r="75" spans="1:54" s="1" customFormat="1" ht="40.5" customHeight="1">
      <c r="A75" s="35">
        <v>7</v>
      </c>
      <c r="B75" s="1" t="s">
        <v>87</v>
      </c>
      <c r="C75" s="6" t="s">
        <v>30</v>
      </c>
      <c r="D75" s="1">
        <v>15</v>
      </c>
      <c r="E75" s="1">
        <v>9</v>
      </c>
      <c r="F75" s="1">
        <v>9</v>
      </c>
      <c r="H75" s="1">
        <v>381</v>
      </c>
      <c r="I75" s="1">
        <v>381</v>
      </c>
      <c r="K75" s="1">
        <v>8</v>
      </c>
      <c r="L75" s="1">
        <v>8</v>
      </c>
      <c r="N75" s="142" t="s">
        <v>713</v>
      </c>
      <c r="O75" s="142" t="s">
        <v>62</v>
      </c>
      <c r="P75" s="142" t="s">
        <v>276</v>
      </c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</row>
    <row r="76" spans="1:54" s="1" customFormat="1" ht="40.5" customHeight="1">
      <c r="A76" s="1">
        <v>8</v>
      </c>
      <c r="B76" s="1" t="s">
        <v>87</v>
      </c>
      <c r="C76" s="6" t="s">
        <v>52</v>
      </c>
      <c r="D76" s="1">
        <v>51</v>
      </c>
      <c r="E76" s="1">
        <v>12</v>
      </c>
      <c r="F76" s="1">
        <v>10</v>
      </c>
      <c r="G76" s="1">
        <v>2</v>
      </c>
      <c r="H76" s="1">
        <v>524.5</v>
      </c>
      <c r="I76" s="1">
        <v>452.3</v>
      </c>
      <c r="J76" s="1">
        <v>72.2</v>
      </c>
      <c r="K76" s="1">
        <v>35</v>
      </c>
      <c r="L76" s="1">
        <v>31</v>
      </c>
      <c r="M76" s="1">
        <v>4</v>
      </c>
      <c r="N76" s="142" t="s">
        <v>713</v>
      </c>
      <c r="O76" s="142" t="s">
        <v>63</v>
      </c>
      <c r="P76" s="142" t="s">
        <v>276</v>
      </c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</row>
    <row r="77" spans="1:54" s="1" customFormat="1" ht="40.5" customHeight="1">
      <c r="A77" s="1">
        <v>9</v>
      </c>
      <c r="B77" s="1" t="s">
        <v>87</v>
      </c>
      <c r="C77" s="6" t="s">
        <v>64</v>
      </c>
      <c r="D77" s="1">
        <v>28</v>
      </c>
      <c r="E77" s="1">
        <v>8</v>
      </c>
      <c r="F77" s="1">
        <v>6</v>
      </c>
      <c r="G77" s="1">
        <v>2</v>
      </c>
      <c r="H77" s="67">
        <v>328</v>
      </c>
      <c r="I77" s="1">
        <v>252.7</v>
      </c>
      <c r="J77" s="1">
        <v>75.3</v>
      </c>
      <c r="K77" s="1">
        <v>1</v>
      </c>
      <c r="L77" s="1">
        <v>1</v>
      </c>
      <c r="N77" s="142" t="s">
        <v>713</v>
      </c>
      <c r="O77" s="142" t="s">
        <v>65</v>
      </c>
      <c r="P77" s="142" t="s">
        <v>276</v>
      </c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</row>
    <row r="78" spans="1:54" s="1" customFormat="1" ht="40.5" customHeight="1">
      <c r="A78" s="35">
        <v>10</v>
      </c>
      <c r="B78" s="1" t="s">
        <v>87</v>
      </c>
      <c r="C78" s="6" t="s">
        <v>27</v>
      </c>
      <c r="D78" s="1">
        <v>5</v>
      </c>
      <c r="E78" s="1">
        <v>10</v>
      </c>
      <c r="F78" s="1">
        <v>7</v>
      </c>
      <c r="G78" s="1">
        <v>3</v>
      </c>
      <c r="H78" s="1">
        <f>I78+J78</f>
        <v>325.5</v>
      </c>
      <c r="I78" s="1">
        <v>223.9</v>
      </c>
      <c r="J78" s="1">
        <v>101.6</v>
      </c>
      <c r="K78" s="1">
        <f t="shared" ref="K78" si="3">L78+M78</f>
        <v>23</v>
      </c>
      <c r="L78" s="1">
        <v>13</v>
      </c>
      <c r="M78" s="1">
        <v>10</v>
      </c>
      <c r="N78" s="142" t="s">
        <v>713</v>
      </c>
      <c r="O78" s="142" t="s">
        <v>66</v>
      </c>
      <c r="P78" s="142" t="s">
        <v>276</v>
      </c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</row>
    <row r="79" spans="1:54" s="1" customFormat="1" ht="40.5" customHeight="1">
      <c r="A79" s="1">
        <v>11</v>
      </c>
      <c r="B79" s="1" t="s">
        <v>87</v>
      </c>
      <c r="C79" s="6" t="s">
        <v>17</v>
      </c>
      <c r="D79" s="1">
        <v>8</v>
      </c>
      <c r="E79" s="1">
        <v>4</v>
      </c>
      <c r="G79" s="1">
        <v>4</v>
      </c>
      <c r="H79" s="1">
        <v>157.1</v>
      </c>
      <c r="J79" s="1">
        <v>157.1</v>
      </c>
      <c r="K79" s="1">
        <v>4</v>
      </c>
      <c r="M79" s="1">
        <v>4</v>
      </c>
      <c r="N79" s="142" t="s">
        <v>713</v>
      </c>
      <c r="O79" s="142" t="s">
        <v>67</v>
      </c>
      <c r="P79" s="142" t="s">
        <v>276</v>
      </c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</row>
    <row r="80" spans="1:54" s="1" customFormat="1" ht="40.5" customHeight="1">
      <c r="A80" s="1">
        <v>12</v>
      </c>
      <c r="B80" s="1" t="s">
        <v>87</v>
      </c>
      <c r="C80" s="6" t="s">
        <v>17</v>
      </c>
      <c r="D80" s="1">
        <v>3</v>
      </c>
      <c r="E80" s="1">
        <v>4</v>
      </c>
      <c r="F80" s="1">
        <v>4</v>
      </c>
      <c r="H80" s="1">
        <v>157.1</v>
      </c>
      <c r="I80" s="1">
        <v>157.1</v>
      </c>
      <c r="K80" s="1">
        <v>9</v>
      </c>
      <c r="L80" s="1">
        <v>9</v>
      </c>
      <c r="N80" s="142" t="s">
        <v>713</v>
      </c>
      <c r="O80" s="142" t="s">
        <v>68</v>
      </c>
      <c r="P80" s="142" t="s">
        <v>276</v>
      </c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</row>
    <row r="81" spans="1:54" s="1" customFormat="1" ht="40.5" customHeight="1">
      <c r="A81" s="35">
        <v>13</v>
      </c>
      <c r="B81" s="1" t="s">
        <v>87</v>
      </c>
      <c r="C81" s="6" t="s">
        <v>69</v>
      </c>
      <c r="D81" s="1">
        <v>22</v>
      </c>
      <c r="E81" s="1">
        <v>1</v>
      </c>
      <c r="F81" s="1">
        <v>1</v>
      </c>
      <c r="H81" s="1">
        <v>49.2</v>
      </c>
      <c r="I81" s="1">
        <v>49.2</v>
      </c>
      <c r="K81" s="1">
        <v>1</v>
      </c>
      <c r="L81" s="1">
        <v>1</v>
      </c>
      <c r="N81" s="142" t="s">
        <v>713</v>
      </c>
      <c r="O81" s="142" t="s">
        <v>70</v>
      </c>
      <c r="P81" s="142" t="s">
        <v>276</v>
      </c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</row>
    <row r="82" spans="1:54" s="1" customFormat="1" ht="40.5" customHeight="1">
      <c r="A82" s="1">
        <v>14</v>
      </c>
      <c r="B82" s="1" t="s">
        <v>87</v>
      </c>
      <c r="C82" s="6" t="s">
        <v>51</v>
      </c>
      <c r="D82" s="1">
        <v>11</v>
      </c>
      <c r="E82" s="1">
        <v>3</v>
      </c>
      <c r="F82" s="1">
        <v>3</v>
      </c>
      <c r="H82" s="1">
        <v>134.30000000000001</v>
      </c>
      <c r="I82" s="1">
        <v>134.30000000000001</v>
      </c>
      <c r="K82" s="1">
        <v>4</v>
      </c>
      <c r="L82" s="1">
        <v>4</v>
      </c>
      <c r="N82" s="142" t="s">
        <v>713</v>
      </c>
      <c r="O82" s="142" t="s">
        <v>71</v>
      </c>
      <c r="P82" s="142" t="s">
        <v>276</v>
      </c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</row>
    <row r="83" spans="1:54" s="1" customFormat="1" ht="40.5" customHeight="1">
      <c r="A83" s="1">
        <v>15</v>
      </c>
      <c r="B83" s="1" t="s">
        <v>87</v>
      </c>
      <c r="C83" s="6" t="s">
        <v>72</v>
      </c>
      <c r="D83" s="1">
        <v>15</v>
      </c>
      <c r="E83" s="1">
        <f>F83+G83</f>
        <v>1</v>
      </c>
      <c r="F83" s="1">
        <v>1</v>
      </c>
      <c r="H83" s="1">
        <f>I83+J83</f>
        <v>39.799999999999997</v>
      </c>
      <c r="I83" s="1">
        <v>39.799999999999997</v>
      </c>
      <c r="K83" s="1">
        <f>L83+M83</f>
        <v>2</v>
      </c>
      <c r="L83" s="1">
        <v>2</v>
      </c>
      <c r="N83" s="142" t="s">
        <v>714</v>
      </c>
      <c r="O83" s="142" t="s">
        <v>73</v>
      </c>
      <c r="P83" s="142" t="s">
        <v>276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</row>
    <row r="84" spans="1:54" s="1" customFormat="1" ht="40.5" customHeight="1">
      <c r="A84" s="35">
        <v>16</v>
      </c>
      <c r="B84" s="1" t="s">
        <v>87</v>
      </c>
      <c r="C84" s="6" t="s">
        <v>74</v>
      </c>
      <c r="D84" s="1">
        <v>5</v>
      </c>
      <c r="E84" s="1">
        <f>F84+G84</f>
        <v>1</v>
      </c>
      <c r="F84" s="1">
        <v>1</v>
      </c>
      <c r="H84" s="1">
        <f>I84+J84</f>
        <v>40.4</v>
      </c>
      <c r="I84" s="1">
        <v>40.4</v>
      </c>
      <c r="K84" s="1">
        <f>L84+M84</f>
        <v>2</v>
      </c>
      <c r="L84" s="1">
        <v>2</v>
      </c>
      <c r="N84" s="142" t="s">
        <v>714</v>
      </c>
      <c r="O84" s="142" t="s">
        <v>75</v>
      </c>
      <c r="P84" s="142" t="s">
        <v>276</v>
      </c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</row>
    <row r="85" spans="1:54" s="1" customFormat="1" ht="40.5" customHeight="1">
      <c r="A85" s="1">
        <v>17</v>
      </c>
      <c r="B85" s="1" t="s">
        <v>87</v>
      </c>
      <c r="C85" s="6" t="s">
        <v>52</v>
      </c>
      <c r="D85" s="1">
        <v>16</v>
      </c>
      <c r="E85" s="1">
        <f>F85+G85</f>
        <v>1</v>
      </c>
      <c r="F85" s="1">
        <v>1</v>
      </c>
      <c r="H85" s="1">
        <v>45.4</v>
      </c>
      <c r="I85" s="1">
        <v>45.4</v>
      </c>
      <c r="K85" s="1">
        <v>6</v>
      </c>
      <c r="L85" s="1">
        <v>6</v>
      </c>
      <c r="N85" s="142" t="s">
        <v>714</v>
      </c>
      <c r="O85" s="142" t="s">
        <v>76</v>
      </c>
      <c r="P85" s="142" t="s">
        <v>276</v>
      </c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</row>
    <row r="86" spans="1:54" s="1" customFormat="1" ht="40.5" customHeight="1">
      <c r="A86" s="1">
        <v>18</v>
      </c>
      <c r="B86" s="1" t="s">
        <v>87</v>
      </c>
      <c r="C86" s="6" t="s">
        <v>56</v>
      </c>
      <c r="D86" s="1">
        <v>1</v>
      </c>
      <c r="E86" s="1">
        <v>4</v>
      </c>
      <c r="F86" s="1">
        <v>2</v>
      </c>
      <c r="G86" s="1">
        <v>2</v>
      </c>
      <c r="H86" s="1">
        <v>119.8</v>
      </c>
      <c r="I86" s="1">
        <v>61.1</v>
      </c>
      <c r="J86" s="1">
        <v>58.7</v>
      </c>
      <c r="K86" s="1">
        <v>7</v>
      </c>
      <c r="L86" s="1">
        <v>5</v>
      </c>
      <c r="M86" s="1">
        <v>2</v>
      </c>
      <c r="N86" s="142" t="s">
        <v>714</v>
      </c>
      <c r="O86" s="142" t="s">
        <v>77</v>
      </c>
      <c r="P86" s="142" t="s">
        <v>276</v>
      </c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</row>
    <row r="87" spans="1:54" s="1" customFormat="1" ht="40.5" customHeight="1">
      <c r="A87" s="35">
        <v>19</v>
      </c>
      <c r="B87" s="1" t="s">
        <v>87</v>
      </c>
      <c r="C87" s="6" t="s">
        <v>55</v>
      </c>
      <c r="D87" s="1">
        <v>4</v>
      </c>
      <c r="E87" s="1">
        <v>1</v>
      </c>
      <c r="G87" s="1">
        <v>1</v>
      </c>
      <c r="H87" s="1">
        <v>35.299999999999997</v>
      </c>
      <c r="J87" s="1">
        <v>35.299999999999997</v>
      </c>
      <c r="K87" s="1">
        <v>5</v>
      </c>
      <c r="M87" s="1">
        <v>5</v>
      </c>
      <c r="N87" s="142" t="s">
        <v>714</v>
      </c>
      <c r="O87" s="142" t="s">
        <v>78</v>
      </c>
      <c r="P87" s="142" t="s">
        <v>276</v>
      </c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</row>
    <row r="88" spans="1:54" s="1" customFormat="1" ht="40.5" customHeight="1">
      <c r="A88" s="1">
        <v>20</v>
      </c>
      <c r="B88" s="1" t="s">
        <v>87</v>
      </c>
      <c r="C88" s="6" t="s">
        <v>79</v>
      </c>
      <c r="D88" s="1">
        <v>16</v>
      </c>
      <c r="E88" s="1">
        <v>3</v>
      </c>
      <c r="G88" s="1">
        <v>3</v>
      </c>
      <c r="H88" s="1">
        <v>316.89999999999998</v>
      </c>
      <c r="J88" s="1">
        <v>316.89999999999998</v>
      </c>
      <c r="K88" s="1">
        <v>8</v>
      </c>
      <c r="M88" s="1">
        <v>8</v>
      </c>
      <c r="N88" s="142" t="s">
        <v>715</v>
      </c>
      <c r="O88" s="142" t="s">
        <v>80</v>
      </c>
      <c r="P88" s="142" t="s">
        <v>276</v>
      </c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</row>
    <row r="89" spans="1:54" s="1" customFormat="1" ht="40.5" customHeight="1">
      <c r="A89" s="1">
        <v>21</v>
      </c>
      <c r="B89" s="1" t="s">
        <v>87</v>
      </c>
      <c r="C89" s="6" t="s">
        <v>171</v>
      </c>
      <c r="D89" s="1">
        <v>4</v>
      </c>
      <c r="E89" s="1">
        <v>8</v>
      </c>
      <c r="G89" s="1">
        <v>8</v>
      </c>
      <c r="H89" s="1">
        <v>374</v>
      </c>
      <c r="J89" s="1">
        <v>374</v>
      </c>
      <c r="K89" s="1">
        <v>29</v>
      </c>
      <c r="M89" s="1">
        <v>29</v>
      </c>
      <c r="N89" s="142" t="s">
        <v>716</v>
      </c>
      <c r="O89" s="142" t="s">
        <v>277</v>
      </c>
      <c r="P89" s="142" t="s">
        <v>276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</row>
    <row r="90" spans="1:54" s="1" customFormat="1" ht="40.5" customHeight="1">
      <c r="A90" s="35">
        <v>22</v>
      </c>
      <c r="B90" s="1" t="s">
        <v>87</v>
      </c>
      <c r="C90" s="6" t="s">
        <v>56</v>
      </c>
      <c r="D90" s="1">
        <v>35</v>
      </c>
      <c r="E90" s="1">
        <v>7</v>
      </c>
      <c r="F90" s="1">
        <v>5</v>
      </c>
      <c r="G90" s="1">
        <v>2</v>
      </c>
      <c r="H90" s="1">
        <v>321.7</v>
      </c>
      <c r="I90" s="1">
        <v>263.89999999999998</v>
      </c>
      <c r="J90" s="1">
        <v>57.8</v>
      </c>
      <c r="K90" s="1">
        <v>15</v>
      </c>
      <c r="L90" s="1">
        <v>8</v>
      </c>
      <c r="M90" s="1">
        <v>7</v>
      </c>
      <c r="N90" s="142" t="s">
        <v>716</v>
      </c>
      <c r="O90" s="142" t="s">
        <v>278</v>
      </c>
      <c r="P90" s="142" t="s">
        <v>276</v>
      </c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</row>
    <row r="91" spans="1:54" s="1" customFormat="1" ht="40.5" customHeight="1">
      <c r="A91" s="1">
        <v>23</v>
      </c>
      <c r="B91" s="1" t="s">
        <v>87</v>
      </c>
      <c r="C91" s="6" t="s">
        <v>46</v>
      </c>
      <c r="D91" s="1" t="s">
        <v>314</v>
      </c>
      <c r="E91" s="1">
        <f>F91+G91</f>
        <v>1</v>
      </c>
      <c r="F91" s="1">
        <v>1</v>
      </c>
      <c r="H91" s="1">
        <v>42.7</v>
      </c>
      <c r="I91" s="1">
        <v>42.7</v>
      </c>
      <c r="K91" s="1">
        <v>2</v>
      </c>
      <c r="L91" s="1">
        <v>2</v>
      </c>
      <c r="N91" s="142" t="s">
        <v>717</v>
      </c>
      <c r="O91" s="142" t="s">
        <v>315</v>
      </c>
      <c r="P91" s="142" t="s">
        <v>313</v>
      </c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</row>
    <row r="92" spans="1:54" s="1" customFormat="1" ht="40.5" customHeight="1">
      <c r="A92" s="1">
        <v>24</v>
      </c>
      <c r="B92" s="1" t="s">
        <v>87</v>
      </c>
      <c r="C92" s="6" t="s">
        <v>56</v>
      </c>
      <c r="D92" s="1">
        <v>83</v>
      </c>
      <c r="E92" s="1">
        <v>28</v>
      </c>
      <c r="F92" s="1">
        <v>25</v>
      </c>
      <c r="G92" s="1">
        <v>3</v>
      </c>
      <c r="H92" s="1">
        <v>653.79999999999995</v>
      </c>
      <c r="I92" s="1">
        <v>574.79999999999995</v>
      </c>
      <c r="J92" s="1">
        <v>79</v>
      </c>
      <c r="K92" s="1">
        <v>39</v>
      </c>
      <c r="L92" s="1">
        <v>34</v>
      </c>
      <c r="M92" s="1">
        <v>5</v>
      </c>
      <c r="N92" s="142" t="s">
        <v>717</v>
      </c>
      <c r="O92" s="142" t="s">
        <v>278</v>
      </c>
      <c r="P92" s="142" t="s">
        <v>313</v>
      </c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</row>
    <row r="93" spans="1:54" s="1" customFormat="1" ht="40.5" customHeight="1">
      <c r="A93" s="35">
        <v>25</v>
      </c>
      <c r="B93" s="1" t="s">
        <v>87</v>
      </c>
      <c r="C93" s="62" t="s">
        <v>49</v>
      </c>
      <c r="D93" s="1">
        <v>21</v>
      </c>
      <c r="E93" s="126">
        <v>2</v>
      </c>
      <c r="F93" s="126">
        <v>1</v>
      </c>
      <c r="G93" s="126">
        <v>1</v>
      </c>
      <c r="H93" s="126">
        <v>75.8</v>
      </c>
      <c r="I93" s="126">
        <v>35.799999999999997</v>
      </c>
      <c r="J93" s="126">
        <v>40</v>
      </c>
      <c r="L93" s="126"/>
      <c r="M93" s="2"/>
      <c r="N93" s="143" t="s">
        <v>718</v>
      </c>
      <c r="O93" s="142" t="s">
        <v>719</v>
      </c>
      <c r="P93" s="142" t="s">
        <v>313</v>
      </c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</row>
    <row r="94" spans="1:54" s="1" customFormat="1" ht="40.5" customHeight="1">
      <c r="A94" s="1">
        <v>26</v>
      </c>
      <c r="B94" s="1" t="s">
        <v>87</v>
      </c>
      <c r="C94" s="6" t="s">
        <v>49</v>
      </c>
      <c r="D94" s="1">
        <v>31</v>
      </c>
      <c r="E94" s="1">
        <f t="shared" ref="E94" si="4">F94+G94</f>
        <v>1</v>
      </c>
      <c r="F94" s="1">
        <v>1</v>
      </c>
      <c r="H94" s="1">
        <f t="shared" ref="H94" si="5">I94+J94</f>
        <v>37</v>
      </c>
      <c r="I94" s="1">
        <v>37</v>
      </c>
      <c r="K94" s="1">
        <f t="shared" ref="K94" si="6">L94+M94</f>
        <v>3</v>
      </c>
      <c r="L94" s="1">
        <v>3</v>
      </c>
      <c r="N94" s="143" t="s">
        <v>718</v>
      </c>
      <c r="O94" s="142" t="s">
        <v>720</v>
      </c>
      <c r="P94" s="142" t="s">
        <v>313</v>
      </c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</row>
    <row r="95" spans="1:54" s="1" customFormat="1" ht="40.5" customHeight="1">
      <c r="A95" s="1">
        <v>27</v>
      </c>
      <c r="B95" s="1" t="s">
        <v>87</v>
      </c>
      <c r="C95" s="6" t="s">
        <v>47</v>
      </c>
      <c r="D95" s="1">
        <v>14</v>
      </c>
      <c r="E95" s="1">
        <v>2</v>
      </c>
      <c r="F95" s="1">
        <v>2</v>
      </c>
      <c r="H95" s="1">
        <v>149.80000000000001</v>
      </c>
      <c r="I95" s="1">
        <v>149.80000000000001</v>
      </c>
      <c r="K95" s="1">
        <v>5</v>
      </c>
      <c r="L95" s="1">
        <v>5</v>
      </c>
      <c r="N95" s="143" t="s">
        <v>718</v>
      </c>
      <c r="O95" s="142" t="s">
        <v>721</v>
      </c>
      <c r="P95" s="142" t="s">
        <v>313</v>
      </c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</row>
    <row r="96" spans="1:54" s="1" customFormat="1" ht="40.5" customHeight="1">
      <c r="A96" s="35">
        <v>28</v>
      </c>
      <c r="B96" s="1" t="s">
        <v>87</v>
      </c>
      <c r="C96" s="6" t="s">
        <v>52</v>
      </c>
      <c r="D96" s="1">
        <v>31</v>
      </c>
      <c r="E96" s="1">
        <f t="shared" ref="E96" si="7">F96+G96</f>
        <v>4</v>
      </c>
      <c r="F96" s="1">
        <v>4</v>
      </c>
      <c r="H96" s="1">
        <f t="shared" ref="H96" si="8">I96+J96</f>
        <v>156.80000000000001</v>
      </c>
      <c r="I96" s="1">
        <v>156.80000000000001</v>
      </c>
      <c r="K96" s="1">
        <f t="shared" ref="K96" si="9">L96+M96</f>
        <v>15</v>
      </c>
      <c r="L96" s="1">
        <v>15</v>
      </c>
      <c r="N96" s="143" t="s">
        <v>718</v>
      </c>
      <c r="O96" s="142" t="s">
        <v>722</v>
      </c>
      <c r="P96" s="142" t="s">
        <v>313</v>
      </c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</row>
    <row r="97" spans="1:55" s="1" customFormat="1" ht="40.5" customHeight="1">
      <c r="A97" s="1">
        <v>29</v>
      </c>
      <c r="B97" s="1" t="s">
        <v>87</v>
      </c>
      <c r="C97" s="6" t="s">
        <v>30</v>
      </c>
      <c r="D97" s="1">
        <v>13</v>
      </c>
      <c r="E97" s="1">
        <v>14</v>
      </c>
      <c r="F97" s="1">
        <v>4</v>
      </c>
      <c r="G97" s="1">
        <v>10</v>
      </c>
      <c r="H97" s="1">
        <v>816.3</v>
      </c>
      <c r="I97" s="1">
        <v>189.3</v>
      </c>
      <c r="J97" s="1">
        <v>627</v>
      </c>
      <c r="K97" s="1">
        <v>31</v>
      </c>
      <c r="L97" s="1">
        <v>5</v>
      </c>
      <c r="M97" s="1">
        <v>26</v>
      </c>
      <c r="N97" s="143" t="s">
        <v>723</v>
      </c>
      <c r="O97" s="142" t="s">
        <v>724</v>
      </c>
      <c r="P97" s="142" t="s">
        <v>313</v>
      </c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</row>
    <row r="98" spans="1:55" s="1" customFormat="1" ht="40.5" customHeight="1">
      <c r="A98" s="1">
        <v>30</v>
      </c>
      <c r="B98" s="1" t="s">
        <v>87</v>
      </c>
      <c r="C98" s="6" t="s">
        <v>725</v>
      </c>
      <c r="D98" s="1">
        <v>41</v>
      </c>
      <c r="E98" s="1">
        <v>19</v>
      </c>
      <c r="F98" s="1">
        <v>7</v>
      </c>
      <c r="G98" s="1">
        <v>12</v>
      </c>
      <c r="H98" s="1">
        <v>1145.2</v>
      </c>
      <c r="I98" s="1">
        <v>384.4</v>
      </c>
      <c r="J98" s="1">
        <v>760.8</v>
      </c>
      <c r="K98" s="1">
        <v>36</v>
      </c>
      <c r="L98" s="1">
        <v>16</v>
      </c>
      <c r="M98" s="1">
        <v>20</v>
      </c>
      <c r="N98" s="143" t="s">
        <v>723</v>
      </c>
      <c r="O98" s="142" t="s">
        <v>726</v>
      </c>
      <c r="P98" s="142" t="s">
        <v>313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</row>
    <row r="99" spans="1:55" s="123" customFormat="1" ht="40.5" customHeight="1">
      <c r="A99" s="35">
        <v>31</v>
      </c>
      <c r="B99" s="1" t="s">
        <v>87</v>
      </c>
      <c r="C99" s="6" t="s">
        <v>74</v>
      </c>
      <c r="D99" s="1">
        <v>19</v>
      </c>
      <c r="E99" s="1">
        <v>4</v>
      </c>
      <c r="F99" s="1">
        <v>2</v>
      </c>
      <c r="G99" s="1">
        <v>2</v>
      </c>
      <c r="H99" s="1">
        <v>111.3</v>
      </c>
      <c r="I99" s="1">
        <v>56.5</v>
      </c>
      <c r="J99" s="1">
        <v>54.8</v>
      </c>
      <c r="K99" s="1">
        <v>11</v>
      </c>
      <c r="L99" s="1">
        <v>2</v>
      </c>
      <c r="M99" s="1">
        <v>9</v>
      </c>
      <c r="N99" s="143" t="s">
        <v>768</v>
      </c>
      <c r="O99" s="142" t="s">
        <v>749</v>
      </c>
      <c r="P99" s="142" t="s">
        <v>313</v>
      </c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</row>
    <row r="100" spans="1:55" s="123" customFormat="1" ht="40.5" customHeight="1">
      <c r="A100" s="1">
        <v>32</v>
      </c>
      <c r="B100" s="1" t="s">
        <v>87</v>
      </c>
      <c r="C100" s="6" t="s">
        <v>74</v>
      </c>
      <c r="D100" s="1">
        <v>21</v>
      </c>
      <c r="E100" s="1">
        <v>3</v>
      </c>
      <c r="F100" s="1">
        <v>3</v>
      </c>
      <c r="G100" s="1">
        <v>2</v>
      </c>
      <c r="H100" s="1">
        <v>109.3</v>
      </c>
      <c r="I100" s="1">
        <f>27.6+28.6</f>
        <v>56.2</v>
      </c>
      <c r="J100" s="1">
        <v>53.1</v>
      </c>
      <c r="K100" s="1">
        <v>4</v>
      </c>
      <c r="L100" s="1">
        <v>2</v>
      </c>
      <c r="M100" s="1">
        <v>2</v>
      </c>
      <c r="N100" s="143" t="s">
        <v>768</v>
      </c>
      <c r="O100" s="142" t="s">
        <v>750</v>
      </c>
      <c r="P100" s="142" t="s">
        <v>313</v>
      </c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</row>
    <row r="101" spans="1:55" s="123" customFormat="1" ht="40.5" customHeight="1">
      <c r="A101" s="1">
        <v>33</v>
      </c>
      <c r="B101" s="1" t="s">
        <v>87</v>
      </c>
      <c r="C101" s="6" t="s">
        <v>17</v>
      </c>
      <c r="D101" s="1">
        <v>1</v>
      </c>
      <c r="E101" s="1">
        <v>4</v>
      </c>
      <c r="F101" s="1">
        <v>3</v>
      </c>
      <c r="G101" s="1">
        <v>1</v>
      </c>
      <c r="H101" s="1">
        <v>158.5</v>
      </c>
      <c r="I101" s="1">
        <v>120.1</v>
      </c>
      <c r="J101" s="1">
        <v>38.4</v>
      </c>
      <c r="K101" s="1">
        <v>2</v>
      </c>
      <c r="L101" s="1"/>
      <c r="M101" s="1">
        <v>2</v>
      </c>
      <c r="N101" s="143" t="s">
        <v>768</v>
      </c>
      <c r="O101" s="142" t="s">
        <v>751</v>
      </c>
      <c r="P101" s="142" t="s">
        <v>313</v>
      </c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</row>
    <row r="102" spans="1:55" s="123" customFormat="1" ht="40.5" customHeight="1">
      <c r="A102" s="35">
        <v>34</v>
      </c>
      <c r="B102" s="1" t="s">
        <v>87</v>
      </c>
      <c r="C102" s="6" t="s">
        <v>72</v>
      </c>
      <c r="D102" s="1">
        <v>22</v>
      </c>
      <c r="E102" s="1">
        <v>1</v>
      </c>
      <c r="F102" s="1">
        <v>1</v>
      </c>
      <c r="G102" s="1"/>
      <c r="H102" s="1">
        <v>36.700000000000003</v>
      </c>
      <c r="I102" s="1">
        <v>36.700000000000003</v>
      </c>
      <c r="J102" s="1"/>
      <c r="K102" s="1">
        <v>5</v>
      </c>
      <c r="L102" s="1">
        <v>5</v>
      </c>
      <c r="M102" s="1"/>
      <c r="N102" s="143" t="s">
        <v>768</v>
      </c>
      <c r="O102" s="142" t="s">
        <v>752</v>
      </c>
      <c r="P102" s="142" t="s">
        <v>313</v>
      </c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</row>
    <row r="103" spans="1:55" s="123" customFormat="1" ht="40.5" customHeight="1">
      <c r="A103" s="1">
        <v>35</v>
      </c>
      <c r="B103" s="1" t="s">
        <v>87</v>
      </c>
      <c r="C103" s="6" t="s">
        <v>753</v>
      </c>
      <c r="D103" s="1">
        <v>8</v>
      </c>
      <c r="E103" s="1">
        <v>2</v>
      </c>
      <c r="F103" s="1">
        <v>2</v>
      </c>
      <c r="G103" s="1"/>
      <c r="H103" s="1">
        <v>80.7</v>
      </c>
      <c r="I103" s="1">
        <v>80.7</v>
      </c>
      <c r="J103" s="1"/>
      <c r="K103" s="1">
        <v>2</v>
      </c>
      <c r="L103" s="1">
        <v>2</v>
      </c>
      <c r="M103" s="1"/>
      <c r="N103" s="143" t="s">
        <v>768</v>
      </c>
      <c r="O103" s="142" t="s">
        <v>754</v>
      </c>
      <c r="P103" s="142" t="s">
        <v>313</v>
      </c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</row>
    <row r="104" spans="1:55" s="123" customFormat="1" ht="40.5" customHeight="1">
      <c r="A104" s="1">
        <v>36</v>
      </c>
      <c r="B104" s="1" t="s">
        <v>87</v>
      </c>
      <c r="C104" s="6" t="s">
        <v>753</v>
      </c>
      <c r="D104" s="1">
        <v>9</v>
      </c>
      <c r="E104" s="1">
        <v>2</v>
      </c>
      <c r="F104" s="1">
        <v>1</v>
      </c>
      <c r="G104" s="1">
        <v>1</v>
      </c>
      <c r="H104" s="1">
        <v>78.5</v>
      </c>
      <c r="I104" s="1">
        <v>40.4</v>
      </c>
      <c r="J104" s="1">
        <v>38.1</v>
      </c>
      <c r="K104" s="1">
        <v>8</v>
      </c>
      <c r="L104" s="1">
        <v>7</v>
      </c>
      <c r="M104" s="1">
        <v>1</v>
      </c>
      <c r="N104" s="143" t="s">
        <v>768</v>
      </c>
      <c r="O104" s="142" t="s">
        <v>755</v>
      </c>
      <c r="P104" s="142" t="s">
        <v>313</v>
      </c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</row>
    <row r="105" spans="1:55" s="123" customFormat="1" ht="40.5" customHeight="1">
      <c r="A105" s="35">
        <v>37</v>
      </c>
      <c r="B105" s="1" t="s">
        <v>87</v>
      </c>
      <c r="C105" s="6" t="s">
        <v>27</v>
      </c>
      <c r="D105" s="1">
        <v>17</v>
      </c>
      <c r="E105" s="1">
        <v>2</v>
      </c>
      <c r="F105" s="1">
        <v>1</v>
      </c>
      <c r="G105" s="1">
        <v>1</v>
      </c>
      <c r="H105" s="1">
        <v>75.599999999999994</v>
      </c>
      <c r="I105" s="1">
        <v>37.799999999999997</v>
      </c>
      <c r="J105" s="1">
        <v>37.799999999999997</v>
      </c>
      <c r="K105" s="1">
        <v>3</v>
      </c>
      <c r="L105" s="1">
        <v>2</v>
      </c>
      <c r="M105" s="1">
        <v>1</v>
      </c>
      <c r="N105" s="143" t="s">
        <v>768</v>
      </c>
      <c r="O105" s="142" t="s">
        <v>756</v>
      </c>
      <c r="P105" s="142" t="s">
        <v>313</v>
      </c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</row>
    <row r="106" spans="1:55" s="123" customFormat="1" ht="40.5" customHeight="1">
      <c r="A106" s="1">
        <v>38</v>
      </c>
      <c r="B106" s="1" t="s">
        <v>87</v>
      </c>
      <c r="C106" s="62" t="s">
        <v>27</v>
      </c>
      <c r="D106" s="1">
        <v>15</v>
      </c>
      <c r="E106" s="1">
        <f>F106+G106</f>
        <v>1</v>
      </c>
      <c r="F106" s="63">
        <v>1</v>
      </c>
      <c r="G106" s="63"/>
      <c r="H106" s="1">
        <f>I106+J106</f>
        <v>40.299999999999997</v>
      </c>
      <c r="I106" s="63">
        <v>40.299999999999997</v>
      </c>
      <c r="J106" s="63"/>
      <c r="K106" s="1">
        <f>L106+M106</f>
        <v>1</v>
      </c>
      <c r="L106" s="63">
        <v>1</v>
      </c>
      <c r="M106" s="63"/>
      <c r="N106" s="143" t="s">
        <v>768</v>
      </c>
      <c r="O106" s="142" t="s">
        <v>757</v>
      </c>
      <c r="P106" s="142" t="s">
        <v>313</v>
      </c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</row>
    <row r="107" spans="1:55" s="123" customFormat="1" ht="40.5" customHeight="1">
      <c r="A107" s="1">
        <v>39</v>
      </c>
      <c r="B107" s="1" t="s">
        <v>87</v>
      </c>
      <c r="C107" s="62" t="s">
        <v>69</v>
      </c>
      <c r="D107" s="1">
        <v>5</v>
      </c>
      <c r="E107" s="1">
        <v>1</v>
      </c>
      <c r="F107" s="63"/>
      <c r="G107" s="63">
        <v>1</v>
      </c>
      <c r="H107" s="1">
        <v>40.9</v>
      </c>
      <c r="I107" s="63"/>
      <c r="J107" s="1">
        <v>40.9</v>
      </c>
      <c r="K107" s="1">
        <v>8</v>
      </c>
      <c r="L107" s="63"/>
      <c r="M107" s="63">
        <v>8</v>
      </c>
      <c r="N107" s="143" t="s">
        <v>768</v>
      </c>
      <c r="O107" s="142" t="s">
        <v>758</v>
      </c>
      <c r="P107" s="142" t="s">
        <v>313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</row>
    <row r="108" spans="1:55" s="123" customFormat="1" ht="40.5" customHeight="1">
      <c r="A108" s="35">
        <v>40</v>
      </c>
      <c r="B108" s="1" t="s">
        <v>87</v>
      </c>
      <c r="C108" s="62" t="s">
        <v>47</v>
      </c>
      <c r="D108" s="1">
        <v>12</v>
      </c>
      <c r="E108" s="1">
        <v>4</v>
      </c>
      <c r="F108" s="63">
        <v>3</v>
      </c>
      <c r="G108" s="63">
        <v>1</v>
      </c>
      <c r="H108" s="1">
        <v>154.4</v>
      </c>
      <c r="I108" s="63">
        <v>117.5</v>
      </c>
      <c r="J108" s="63">
        <v>36.9</v>
      </c>
      <c r="K108" s="1">
        <v>4</v>
      </c>
      <c r="L108" s="63">
        <v>3</v>
      </c>
      <c r="M108" s="63">
        <v>1</v>
      </c>
      <c r="N108" s="143" t="s">
        <v>768</v>
      </c>
      <c r="O108" s="142" t="s">
        <v>759</v>
      </c>
      <c r="P108" s="142" t="s">
        <v>313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</row>
    <row r="109" spans="1:55" s="123" customFormat="1" ht="40.5" customHeight="1">
      <c r="A109" s="1">
        <v>41</v>
      </c>
      <c r="B109" s="1" t="s">
        <v>87</v>
      </c>
      <c r="C109" s="62" t="s">
        <v>64</v>
      </c>
      <c r="D109" s="1" t="s">
        <v>53</v>
      </c>
      <c r="E109" s="1">
        <v>2</v>
      </c>
      <c r="F109" s="63">
        <v>1</v>
      </c>
      <c r="G109" s="63">
        <v>1</v>
      </c>
      <c r="H109" s="1">
        <v>77.900000000000006</v>
      </c>
      <c r="I109" s="63">
        <v>41.9</v>
      </c>
      <c r="J109" s="63">
        <v>36</v>
      </c>
      <c r="K109" s="1">
        <v>2</v>
      </c>
      <c r="L109" s="63"/>
      <c r="M109" s="63">
        <v>2</v>
      </c>
      <c r="N109" s="143" t="s">
        <v>768</v>
      </c>
      <c r="O109" s="142" t="s">
        <v>760</v>
      </c>
      <c r="P109" s="142" t="s">
        <v>313</v>
      </c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</row>
    <row r="110" spans="1:55" s="123" customFormat="1" ht="40.5" customHeight="1">
      <c r="A110" s="1">
        <v>42</v>
      </c>
      <c r="B110" s="1" t="s">
        <v>87</v>
      </c>
      <c r="C110" s="62" t="s">
        <v>47</v>
      </c>
      <c r="D110" s="1">
        <v>6</v>
      </c>
      <c r="E110" s="1">
        <v>2</v>
      </c>
      <c r="F110" s="63">
        <v>2</v>
      </c>
      <c r="G110" s="63"/>
      <c r="H110" s="1">
        <v>85.6</v>
      </c>
      <c r="I110" s="1">
        <v>85.6</v>
      </c>
      <c r="J110" s="63"/>
      <c r="K110" s="1">
        <v>1</v>
      </c>
      <c r="L110" s="63">
        <v>1</v>
      </c>
      <c r="M110" s="63"/>
      <c r="N110" s="143" t="s">
        <v>768</v>
      </c>
      <c r="O110" s="142" t="s">
        <v>761</v>
      </c>
      <c r="P110" s="142" t="s">
        <v>313</v>
      </c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</row>
    <row r="111" spans="1:55" s="123" customFormat="1" ht="40.5" customHeight="1">
      <c r="A111" s="35">
        <v>43</v>
      </c>
      <c r="B111" s="1" t="s">
        <v>87</v>
      </c>
      <c r="C111" s="124" t="s">
        <v>762</v>
      </c>
      <c r="D111" s="125">
        <v>7</v>
      </c>
      <c r="E111" s="102">
        <v>2</v>
      </c>
      <c r="F111" s="126">
        <v>1</v>
      </c>
      <c r="G111" s="126">
        <v>1</v>
      </c>
      <c r="H111" s="102">
        <v>95.5</v>
      </c>
      <c r="I111" s="126">
        <v>47.8</v>
      </c>
      <c r="J111" s="126">
        <v>47.7</v>
      </c>
      <c r="K111" s="102">
        <v>2</v>
      </c>
      <c r="L111" s="126">
        <v>1</v>
      </c>
      <c r="M111" s="126">
        <v>1</v>
      </c>
      <c r="N111" s="143" t="s">
        <v>768</v>
      </c>
      <c r="O111" s="142" t="s">
        <v>763</v>
      </c>
      <c r="P111" s="142" t="s">
        <v>313</v>
      </c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</row>
    <row r="112" spans="1:55" s="123" customFormat="1" ht="40.5" customHeight="1">
      <c r="A112" s="1">
        <v>44</v>
      </c>
      <c r="B112" s="1" t="s">
        <v>87</v>
      </c>
      <c r="C112" s="124" t="s">
        <v>725</v>
      </c>
      <c r="D112" s="125">
        <v>50</v>
      </c>
      <c r="E112" s="102">
        <v>3</v>
      </c>
      <c r="F112" s="126"/>
      <c r="G112" s="126">
        <v>3</v>
      </c>
      <c r="H112" s="102">
        <v>112.8</v>
      </c>
      <c r="I112" s="126"/>
      <c r="J112" s="126">
        <v>112.8</v>
      </c>
      <c r="K112" s="102">
        <v>2</v>
      </c>
      <c r="L112" s="126"/>
      <c r="M112" s="126">
        <v>2</v>
      </c>
      <c r="N112" s="143" t="s">
        <v>768</v>
      </c>
      <c r="O112" s="142" t="s">
        <v>764</v>
      </c>
      <c r="P112" s="142" t="s">
        <v>313</v>
      </c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</row>
    <row r="113" spans="1:55" s="123" customFormat="1" ht="40.5" customHeight="1">
      <c r="A113" s="1">
        <v>45</v>
      </c>
      <c r="B113" s="1" t="s">
        <v>87</v>
      </c>
      <c r="C113" s="124" t="s">
        <v>765</v>
      </c>
      <c r="D113" s="1">
        <v>2</v>
      </c>
      <c r="E113" s="126">
        <v>12</v>
      </c>
      <c r="F113" s="126">
        <v>3</v>
      </c>
      <c r="G113" s="126">
        <v>9</v>
      </c>
      <c r="H113" s="126">
        <v>484.9</v>
      </c>
      <c r="I113" s="126">
        <v>113.1</v>
      </c>
      <c r="J113" s="126">
        <v>371.8</v>
      </c>
      <c r="K113" s="1">
        <v>23</v>
      </c>
      <c r="L113" s="126">
        <v>19</v>
      </c>
      <c r="M113" s="2">
        <v>4</v>
      </c>
      <c r="N113" s="143" t="s">
        <v>768</v>
      </c>
      <c r="O113" s="142" t="s">
        <v>766</v>
      </c>
      <c r="P113" s="142" t="s">
        <v>313</v>
      </c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</row>
    <row r="114" spans="1:55" s="123" customFormat="1" ht="40.5" customHeight="1">
      <c r="A114" s="35">
        <v>46</v>
      </c>
      <c r="B114" s="1" t="s">
        <v>87</v>
      </c>
      <c r="C114" s="124" t="s">
        <v>765</v>
      </c>
      <c r="D114" s="1">
        <v>1</v>
      </c>
      <c r="E114" s="126">
        <v>12</v>
      </c>
      <c r="F114" s="126">
        <v>1</v>
      </c>
      <c r="G114" s="126">
        <v>11</v>
      </c>
      <c r="H114" s="169">
        <v>532</v>
      </c>
      <c r="I114" s="126">
        <v>41.1</v>
      </c>
      <c r="J114" s="126">
        <v>490.9</v>
      </c>
      <c r="K114" s="1">
        <v>25</v>
      </c>
      <c r="L114" s="126">
        <v>1</v>
      </c>
      <c r="M114" s="2">
        <v>24</v>
      </c>
      <c r="N114" s="143" t="s">
        <v>768</v>
      </c>
      <c r="O114" s="142" t="s">
        <v>754</v>
      </c>
      <c r="P114" s="142" t="s">
        <v>313</v>
      </c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</row>
    <row r="115" spans="1:55" s="123" customFormat="1" ht="40.5" customHeight="1">
      <c r="A115" s="1">
        <v>47</v>
      </c>
      <c r="B115" s="1" t="s">
        <v>87</v>
      </c>
      <c r="C115" s="124" t="s">
        <v>64</v>
      </c>
      <c r="D115" s="1" t="s">
        <v>285</v>
      </c>
      <c r="E115" s="126">
        <v>4</v>
      </c>
      <c r="F115" s="126">
        <v>4</v>
      </c>
      <c r="G115" s="126"/>
      <c r="H115" s="126">
        <v>148.69999999999999</v>
      </c>
      <c r="I115" s="126">
        <v>148.69999999999999</v>
      </c>
      <c r="J115" s="126"/>
      <c r="K115" s="1">
        <v>4</v>
      </c>
      <c r="L115" s="126">
        <v>4</v>
      </c>
      <c r="M115" s="2"/>
      <c r="N115" s="143" t="s">
        <v>768</v>
      </c>
      <c r="O115" s="142" t="s">
        <v>767</v>
      </c>
      <c r="P115" s="142" t="s">
        <v>313</v>
      </c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</row>
    <row r="116" spans="1:55" s="1" customFormat="1" ht="40.5" customHeight="1">
      <c r="A116" s="1">
        <v>48</v>
      </c>
      <c r="B116" s="1" t="s">
        <v>86</v>
      </c>
      <c r="C116" s="62" t="s">
        <v>69</v>
      </c>
      <c r="D116" s="1">
        <v>1</v>
      </c>
      <c r="E116" s="63">
        <f>F116+G116</f>
        <v>2</v>
      </c>
      <c r="F116" s="63">
        <v>2</v>
      </c>
      <c r="G116" s="63"/>
      <c r="H116" s="1">
        <v>150.5</v>
      </c>
      <c r="I116" s="63">
        <v>150.5</v>
      </c>
      <c r="J116" s="63"/>
      <c r="K116" s="1">
        <v>6</v>
      </c>
      <c r="L116" s="63">
        <v>6</v>
      </c>
      <c r="M116" s="2"/>
      <c r="N116" s="142" t="s">
        <v>714</v>
      </c>
      <c r="O116" s="142" t="s">
        <v>81</v>
      </c>
      <c r="P116" s="142" t="s">
        <v>276</v>
      </c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</row>
    <row r="117" spans="1:55" s="1" customFormat="1" ht="40.5" customHeight="1">
      <c r="A117" s="35">
        <v>49</v>
      </c>
      <c r="B117" s="1" t="s">
        <v>86</v>
      </c>
      <c r="C117" s="6" t="s">
        <v>82</v>
      </c>
      <c r="D117" s="1">
        <v>3</v>
      </c>
      <c r="E117" s="1">
        <f>F117+G117</f>
        <v>1</v>
      </c>
      <c r="F117" s="1">
        <v>1</v>
      </c>
      <c r="H117" s="1">
        <v>44.1</v>
      </c>
      <c r="I117" s="1">
        <v>44.1</v>
      </c>
      <c r="K117" s="1">
        <f>L117+M117</f>
        <v>8</v>
      </c>
      <c r="L117" s="1">
        <v>8</v>
      </c>
      <c r="M117" s="2"/>
      <c r="N117" s="142" t="s">
        <v>714</v>
      </c>
      <c r="O117" s="142" t="s">
        <v>83</v>
      </c>
      <c r="P117" s="142" t="s">
        <v>276</v>
      </c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</row>
    <row r="118" spans="1:55" s="1" customFormat="1" ht="40.5" customHeight="1">
      <c r="A118" s="1">
        <v>50</v>
      </c>
      <c r="B118" s="1" t="s">
        <v>86</v>
      </c>
      <c r="C118" s="6" t="s">
        <v>69</v>
      </c>
      <c r="D118" s="1">
        <v>5</v>
      </c>
      <c r="E118" s="1">
        <f>F118+G118</f>
        <v>2</v>
      </c>
      <c r="F118" s="1">
        <v>2</v>
      </c>
      <c r="H118" s="1">
        <f>I118+J118</f>
        <v>81.7</v>
      </c>
      <c r="I118" s="1">
        <v>81.7</v>
      </c>
      <c r="K118" s="1">
        <f>L118+M118</f>
        <v>3</v>
      </c>
      <c r="L118" s="1">
        <v>3</v>
      </c>
      <c r="M118" s="2"/>
      <c r="N118" s="142" t="s">
        <v>727</v>
      </c>
      <c r="O118" s="142" t="s">
        <v>312</v>
      </c>
      <c r="P118" s="142" t="s">
        <v>313</v>
      </c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</row>
    <row r="119" spans="1:55" s="123" customFormat="1" ht="40.5" customHeight="1">
      <c r="A119" s="1">
        <v>51</v>
      </c>
      <c r="B119" s="1" t="s">
        <v>86</v>
      </c>
      <c r="C119" s="124" t="s">
        <v>46</v>
      </c>
      <c r="D119" s="1">
        <v>4</v>
      </c>
      <c r="E119" s="126">
        <v>2</v>
      </c>
      <c r="F119" s="126">
        <v>2</v>
      </c>
      <c r="G119" s="126"/>
      <c r="H119" s="1">
        <v>110.8</v>
      </c>
      <c r="I119" s="1">
        <v>110.8</v>
      </c>
      <c r="J119" s="126"/>
      <c r="K119" s="1">
        <v>1</v>
      </c>
      <c r="L119" s="126">
        <v>1</v>
      </c>
      <c r="M119" s="2"/>
      <c r="N119" s="143" t="s">
        <v>768</v>
      </c>
      <c r="O119" s="142" t="s">
        <v>769</v>
      </c>
      <c r="P119" s="142" t="s">
        <v>313</v>
      </c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</row>
    <row r="120" spans="1:55" s="123" customFormat="1" ht="40.5" customHeight="1">
      <c r="A120" s="35">
        <v>52</v>
      </c>
      <c r="B120" s="1" t="s">
        <v>86</v>
      </c>
      <c r="C120" s="124" t="s">
        <v>69</v>
      </c>
      <c r="D120" s="1">
        <v>6</v>
      </c>
      <c r="E120" s="126">
        <v>2</v>
      </c>
      <c r="F120" s="126">
        <v>2</v>
      </c>
      <c r="G120" s="126"/>
      <c r="H120" s="1">
        <v>112.1</v>
      </c>
      <c r="I120" s="1">
        <v>112.1</v>
      </c>
      <c r="J120" s="126"/>
      <c r="K120" s="1">
        <v>1</v>
      </c>
      <c r="L120" s="126">
        <v>1</v>
      </c>
      <c r="M120" s="2"/>
      <c r="N120" s="143" t="s">
        <v>768</v>
      </c>
      <c r="O120" s="142" t="s">
        <v>770</v>
      </c>
      <c r="P120" s="142" t="s">
        <v>313</v>
      </c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</row>
    <row r="121" spans="1:55" s="123" customFormat="1" ht="40.5" customHeight="1">
      <c r="A121" s="1">
        <v>53</v>
      </c>
      <c r="B121" s="1" t="s">
        <v>86</v>
      </c>
      <c r="C121" s="62" t="s">
        <v>69</v>
      </c>
      <c r="D121" s="1">
        <v>7</v>
      </c>
      <c r="E121" s="63">
        <f t="shared" ref="E121:E126" si="10">F121+G121</f>
        <v>2</v>
      </c>
      <c r="F121" s="63">
        <v>2</v>
      </c>
      <c r="G121" s="63"/>
      <c r="H121" s="1">
        <f t="shared" ref="H121:H126" si="11">I121+J121</f>
        <v>108.6</v>
      </c>
      <c r="I121" s="63">
        <v>108.6</v>
      </c>
      <c r="J121" s="63"/>
      <c r="K121" s="1">
        <f t="shared" ref="K121:K126" si="12">L121+M121</f>
        <v>4</v>
      </c>
      <c r="L121" s="63">
        <v>4</v>
      </c>
      <c r="M121" s="2"/>
      <c r="N121" s="143" t="s">
        <v>768</v>
      </c>
      <c r="O121" s="142" t="s">
        <v>771</v>
      </c>
      <c r="P121" s="142" t="s">
        <v>313</v>
      </c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</row>
    <row r="122" spans="1:55" s="123" customFormat="1" ht="40.5" customHeight="1">
      <c r="A122" s="1">
        <v>54</v>
      </c>
      <c r="B122" s="1" t="s">
        <v>86</v>
      </c>
      <c r="C122" s="124" t="s">
        <v>69</v>
      </c>
      <c r="D122" s="1">
        <v>11</v>
      </c>
      <c r="E122" s="126">
        <f t="shared" si="10"/>
        <v>2</v>
      </c>
      <c r="F122" s="126">
        <v>2</v>
      </c>
      <c r="G122" s="126"/>
      <c r="H122" s="1">
        <f t="shared" si="11"/>
        <v>110.6</v>
      </c>
      <c r="I122" s="126">
        <f>55.4+55.2</f>
        <v>110.6</v>
      </c>
      <c r="J122" s="126"/>
      <c r="K122" s="1">
        <f t="shared" si="12"/>
        <v>7</v>
      </c>
      <c r="L122" s="126">
        <v>7</v>
      </c>
      <c r="M122" s="2"/>
      <c r="N122" s="143" t="s">
        <v>768</v>
      </c>
      <c r="O122" s="142" t="s">
        <v>772</v>
      </c>
      <c r="P122" s="142" t="s">
        <v>313</v>
      </c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</row>
    <row r="123" spans="1:55" s="123" customFormat="1" ht="40.5" customHeight="1">
      <c r="A123" s="35">
        <v>55</v>
      </c>
      <c r="B123" s="1" t="s">
        <v>86</v>
      </c>
      <c r="C123" s="124" t="s">
        <v>745</v>
      </c>
      <c r="D123" s="1">
        <v>9</v>
      </c>
      <c r="E123" s="126">
        <f t="shared" si="10"/>
        <v>2</v>
      </c>
      <c r="F123" s="126">
        <v>2</v>
      </c>
      <c r="G123" s="126"/>
      <c r="H123" s="1">
        <f t="shared" si="11"/>
        <v>153.19999999999999</v>
      </c>
      <c r="I123" s="126">
        <f>76.6+76.6</f>
        <v>153.19999999999999</v>
      </c>
      <c r="J123" s="126"/>
      <c r="K123" s="1">
        <f t="shared" si="12"/>
        <v>5</v>
      </c>
      <c r="L123" s="126">
        <v>5</v>
      </c>
      <c r="M123" s="2"/>
      <c r="N123" s="143" t="s">
        <v>768</v>
      </c>
      <c r="O123" s="142" t="s">
        <v>773</v>
      </c>
      <c r="P123" s="142" t="s">
        <v>313</v>
      </c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</row>
    <row r="124" spans="1:55" s="123" customFormat="1" ht="40.5" customHeight="1">
      <c r="A124" s="1">
        <v>56</v>
      </c>
      <c r="B124" s="1" t="s">
        <v>86</v>
      </c>
      <c r="C124" s="62" t="s">
        <v>745</v>
      </c>
      <c r="D124" s="63">
        <v>11</v>
      </c>
      <c r="E124" s="63">
        <f t="shared" si="10"/>
        <v>2</v>
      </c>
      <c r="F124" s="63">
        <v>2</v>
      </c>
      <c r="G124" s="63"/>
      <c r="H124" s="1">
        <f t="shared" si="11"/>
        <v>109</v>
      </c>
      <c r="I124" s="63">
        <v>109</v>
      </c>
      <c r="J124" s="63"/>
      <c r="K124" s="1">
        <f t="shared" si="12"/>
        <v>3</v>
      </c>
      <c r="L124" s="63">
        <v>3</v>
      </c>
      <c r="M124" s="2"/>
      <c r="N124" s="143" t="s">
        <v>768</v>
      </c>
      <c r="O124" s="142" t="s">
        <v>774</v>
      </c>
      <c r="P124" s="142" t="s">
        <v>313</v>
      </c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</row>
    <row r="125" spans="1:55" s="123" customFormat="1" ht="40.5" customHeight="1">
      <c r="A125" s="1">
        <v>57</v>
      </c>
      <c r="B125" s="1" t="s">
        <v>86</v>
      </c>
      <c r="C125" s="6" t="s">
        <v>82</v>
      </c>
      <c r="D125" s="1">
        <v>7</v>
      </c>
      <c r="E125" s="1">
        <f t="shared" si="10"/>
        <v>2</v>
      </c>
      <c r="F125" s="1">
        <v>2</v>
      </c>
      <c r="G125" s="1"/>
      <c r="H125" s="1">
        <f t="shared" si="11"/>
        <v>94.9</v>
      </c>
      <c r="I125" s="1">
        <v>94.9</v>
      </c>
      <c r="J125" s="1"/>
      <c r="K125" s="1">
        <f t="shared" si="12"/>
        <v>7</v>
      </c>
      <c r="L125" s="1">
        <v>7</v>
      </c>
      <c r="M125" s="2"/>
      <c r="N125" s="143" t="s">
        <v>768</v>
      </c>
      <c r="O125" s="142" t="s">
        <v>775</v>
      </c>
      <c r="P125" s="142" t="s">
        <v>313</v>
      </c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</row>
    <row r="126" spans="1:55" s="123" customFormat="1" ht="40.5" customHeight="1">
      <c r="A126" s="35">
        <v>58</v>
      </c>
      <c r="B126" s="1" t="s">
        <v>86</v>
      </c>
      <c r="C126" s="6" t="s">
        <v>82</v>
      </c>
      <c r="D126" s="1">
        <v>5</v>
      </c>
      <c r="E126" s="1">
        <f t="shared" si="10"/>
        <v>2</v>
      </c>
      <c r="F126" s="1">
        <v>2</v>
      </c>
      <c r="G126" s="1"/>
      <c r="H126" s="1">
        <f t="shared" si="11"/>
        <v>95.7</v>
      </c>
      <c r="I126" s="1">
        <v>95.7</v>
      </c>
      <c r="J126" s="1"/>
      <c r="K126" s="1">
        <f t="shared" si="12"/>
        <v>6</v>
      </c>
      <c r="L126" s="1">
        <v>6</v>
      </c>
      <c r="M126" s="2"/>
      <c r="N126" s="143" t="s">
        <v>768</v>
      </c>
      <c r="O126" s="142" t="s">
        <v>776</v>
      </c>
      <c r="P126" s="142" t="s">
        <v>313</v>
      </c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</row>
    <row r="127" spans="1:55" s="64" customFormat="1" ht="40.5" customHeight="1">
      <c r="A127" s="1">
        <v>59</v>
      </c>
      <c r="B127" s="1" t="s">
        <v>85</v>
      </c>
      <c r="C127" s="64" t="s">
        <v>84</v>
      </c>
      <c r="D127" s="1">
        <v>2</v>
      </c>
      <c r="E127" s="1">
        <f>F127+G127</f>
        <v>2</v>
      </c>
      <c r="F127" s="1">
        <v>2</v>
      </c>
      <c r="G127" s="1"/>
      <c r="H127" s="1">
        <f>I127+J127</f>
        <v>103.2</v>
      </c>
      <c r="I127" s="1">
        <f>49.1+54.1</f>
        <v>103.2</v>
      </c>
      <c r="J127" s="1"/>
      <c r="K127" s="1">
        <f>M127+L127</f>
        <v>7</v>
      </c>
      <c r="L127" s="1">
        <v>7</v>
      </c>
      <c r="M127" s="1"/>
      <c r="N127" s="142" t="s">
        <v>714</v>
      </c>
      <c r="O127" s="142"/>
      <c r="P127" s="142" t="s">
        <v>276</v>
      </c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</row>
    <row r="128" spans="1:55" s="64" customFormat="1" ht="40.5" customHeight="1">
      <c r="A128" s="1">
        <v>60</v>
      </c>
      <c r="B128" s="1" t="s">
        <v>85</v>
      </c>
      <c r="C128" s="64" t="s">
        <v>84</v>
      </c>
      <c r="D128" s="1">
        <v>3</v>
      </c>
      <c r="E128" s="1">
        <v>2</v>
      </c>
      <c r="F128" s="1">
        <v>2</v>
      </c>
      <c r="G128" s="1"/>
      <c r="H128" s="1">
        <v>148.6</v>
      </c>
      <c r="I128" s="1">
        <v>148.6</v>
      </c>
      <c r="J128" s="1"/>
      <c r="K128" s="1">
        <v>6</v>
      </c>
      <c r="L128" s="1">
        <v>6</v>
      </c>
      <c r="M128" s="1"/>
      <c r="N128" s="142" t="s">
        <v>714</v>
      </c>
      <c r="O128" s="142"/>
      <c r="P128" s="142" t="s">
        <v>276</v>
      </c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</row>
    <row r="129" spans="1:55" s="64" customFormat="1" ht="40.5" customHeight="1">
      <c r="A129" s="35">
        <v>61</v>
      </c>
      <c r="B129" s="1" t="s">
        <v>85</v>
      </c>
      <c r="C129" s="64" t="s">
        <v>84</v>
      </c>
      <c r="D129" s="1">
        <v>4</v>
      </c>
      <c r="E129" s="1">
        <f>F129+G129</f>
        <v>2</v>
      </c>
      <c r="F129" s="1">
        <v>2</v>
      </c>
      <c r="G129" s="1"/>
      <c r="H129" s="1">
        <v>106.5</v>
      </c>
      <c r="I129" s="1">
        <v>106.5</v>
      </c>
      <c r="J129" s="1"/>
      <c r="K129" s="1">
        <f>M129+L129</f>
        <v>7</v>
      </c>
      <c r="L129" s="1">
        <v>7</v>
      </c>
      <c r="M129" s="1"/>
      <c r="N129" s="142" t="s">
        <v>714</v>
      </c>
      <c r="O129" s="142" t="s">
        <v>728</v>
      </c>
      <c r="P129" s="142" t="s">
        <v>276</v>
      </c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</row>
    <row r="130" spans="1:55" s="64" customFormat="1" ht="40.5" customHeight="1">
      <c r="A130" s="1">
        <v>62</v>
      </c>
      <c r="B130" s="8" t="s">
        <v>85</v>
      </c>
      <c r="C130" s="66" t="s">
        <v>43</v>
      </c>
      <c r="D130" s="8">
        <v>8</v>
      </c>
      <c r="E130" s="8">
        <v>3</v>
      </c>
      <c r="F130" s="8">
        <v>3</v>
      </c>
      <c r="G130" s="8"/>
      <c r="H130" s="8">
        <v>132</v>
      </c>
      <c r="I130" s="8">
        <v>132</v>
      </c>
      <c r="J130" s="8"/>
      <c r="K130" s="8">
        <v>1</v>
      </c>
      <c r="L130" s="8">
        <v>1</v>
      </c>
      <c r="M130" s="8"/>
      <c r="N130" s="142" t="s">
        <v>729</v>
      </c>
      <c r="O130" s="142" t="s">
        <v>730</v>
      </c>
      <c r="P130" s="142" t="s">
        <v>313</v>
      </c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</row>
    <row r="131" spans="1:55" s="167" customFormat="1" ht="40.5" customHeight="1">
      <c r="A131" s="1">
        <v>63</v>
      </c>
      <c r="B131" s="8" t="s">
        <v>85</v>
      </c>
      <c r="C131" s="167" t="s">
        <v>43</v>
      </c>
      <c r="D131" s="102">
        <v>19</v>
      </c>
      <c r="E131" s="102">
        <v>2</v>
      </c>
      <c r="F131" s="102">
        <v>2</v>
      </c>
      <c r="G131" s="102"/>
      <c r="H131" s="102">
        <v>66.3</v>
      </c>
      <c r="I131" s="102">
        <v>66.3</v>
      </c>
      <c r="J131" s="102"/>
      <c r="K131" s="1">
        <v>2</v>
      </c>
      <c r="L131" s="1">
        <v>2</v>
      </c>
      <c r="M131" s="102"/>
      <c r="N131" s="143" t="s">
        <v>768</v>
      </c>
      <c r="O131" s="142" t="s">
        <v>777</v>
      </c>
      <c r="P131" s="142" t="s">
        <v>313</v>
      </c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</row>
    <row r="132" spans="1:55" s="167" customFormat="1" ht="40.5" customHeight="1">
      <c r="A132" s="35">
        <v>64</v>
      </c>
      <c r="B132" s="8" t="s">
        <v>85</v>
      </c>
      <c r="C132" s="167" t="s">
        <v>20</v>
      </c>
      <c r="D132" s="102">
        <v>1</v>
      </c>
      <c r="E132" s="102">
        <f>F132+G132</f>
        <v>3</v>
      </c>
      <c r="F132" s="102">
        <v>3</v>
      </c>
      <c r="G132" s="102"/>
      <c r="H132" s="102">
        <f>I132+J132</f>
        <v>135.6</v>
      </c>
      <c r="I132" s="102">
        <f>45.6+44.9+45.1</f>
        <v>135.6</v>
      </c>
      <c r="J132" s="102"/>
      <c r="K132" s="1">
        <f>M132+L132</f>
        <v>8</v>
      </c>
      <c r="L132" s="1">
        <v>8</v>
      </c>
      <c r="M132" s="102"/>
      <c r="N132" s="143" t="s">
        <v>768</v>
      </c>
      <c r="O132" s="142" t="s">
        <v>778</v>
      </c>
      <c r="P132" s="142" t="s">
        <v>313</v>
      </c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</row>
    <row r="133" spans="1:55" s="167" customFormat="1" ht="40.5" customHeight="1">
      <c r="A133" s="1">
        <v>65</v>
      </c>
      <c r="B133" s="8" t="s">
        <v>85</v>
      </c>
      <c r="C133" s="167" t="s">
        <v>20</v>
      </c>
      <c r="D133" s="102">
        <v>3</v>
      </c>
      <c r="E133" s="102">
        <v>2</v>
      </c>
      <c r="F133" s="102">
        <v>2</v>
      </c>
      <c r="G133" s="102"/>
      <c r="H133" s="102">
        <v>134.4</v>
      </c>
      <c r="I133" s="102">
        <v>134.4</v>
      </c>
      <c r="J133" s="102"/>
      <c r="K133" s="1"/>
      <c r="L133" s="1"/>
      <c r="M133" s="102"/>
      <c r="N133" s="143" t="s">
        <v>768</v>
      </c>
      <c r="O133" s="142" t="s">
        <v>779</v>
      </c>
      <c r="P133" s="142" t="s">
        <v>313</v>
      </c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</row>
    <row r="134" spans="1:55" s="167" customFormat="1" ht="40.5" customHeight="1">
      <c r="A134" s="1">
        <v>66</v>
      </c>
      <c r="B134" s="8" t="s">
        <v>85</v>
      </c>
      <c r="C134" s="167" t="s">
        <v>20</v>
      </c>
      <c r="D134" s="102">
        <v>6</v>
      </c>
      <c r="E134" s="102">
        <f>F134+G134</f>
        <v>2</v>
      </c>
      <c r="F134" s="102">
        <v>2</v>
      </c>
      <c r="G134" s="102"/>
      <c r="H134" s="102">
        <f>I134+J134</f>
        <v>127.9</v>
      </c>
      <c r="I134" s="102">
        <f>64.4+63.5</f>
        <v>127.9</v>
      </c>
      <c r="J134" s="102"/>
      <c r="K134" s="1">
        <f>M134+L134</f>
        <v>7</v>
      </c>
      <c r="L134" s="1">
        <v>7</v>
      </c>
      <c r="M134" s="102"/>
      <c r="N134" s="143" t="s">
        <v>768</v>
      </c>
      <c r="O134" s="142" t="s">
        <v>780</v>
      </c>
      <c r="P134" s="142" t="s">
        <v>313</v>
      </c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</row>
    <row r="135" spans="1:55" s="167" customFormat="1" ht="40.5" customHeight="1">
      <c r="A135" s="35">
        <v>67</v>
      </c>
      <c r="B135" s="8" t="s">
        <v>85</v>
      </c>
      <c r="C135" s="167" t="s">
        <v>20</v>
      </c>
      <c r="D135" s="102">
        <v>7</v>
      </c>
      <c r="E135" s="102">
        <v>2</v>
      </c>
      <c r="F135" s="102">
        <v>2</v>
      </c>
      <c r="G135" s="102"/>
      <c r="H135" s="102">
        <v>127.3</v>
      </c>
      <c r="I135" s="102">
        <v>127.3</v>
      </c>
      <c r="J135" s="102"/>
      <c r="K135" s="1">
        <v>2</v>
      </c>
      <c r="L135" s="1">
        <v>2</v>
      </c>
      <c r="M135" s="102"/>
      <c r="N135" s="143" t="s">
        <v>768</v>
      </c>
      <c r="O135" s="142" t="s">
        <v>781</v>
      </c>
      <c r="P135" s="142" t="s">
        <v>313</v>
      </c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</row>
    <row r="136" spans="1:55" s="167" customFormat="1" ht="40.5" customHeight="1">
      <c r="A136" s="1">
        <v>68</v>
      </c>
      <c r="B136" s="8" t="s">
        <v>85</v>
      </c>
      <c r="C136" s="167" t="s">
        <v>20</v>
      </c>
      <c r="D136" s="102">
        <v>8</v>
      </c>
      <c r="E136" s="102">
        <f>F136+G136</f>
        <v>2</v>
      </c>
      <c r="F136" s="102">
        <v>2</v>
      </c>
      <c r="G136" s="102"/>
      <c r="H136" s="102">
        <f>I136+J136</f>
        <v>129.19999999999999</v>
      </c>
      <c r="I136" s="102">
        <f>65.4+63.8</f>
        <v>129.19999999999999</v>
      </c>
      <c r="J136" s="102"/>
      <c r="K136" s="1">
        <f>M136+L136</f>
        <v>5</v>
      </c>
      <c r="L136" s="1">
        <v>5</v>
      </c>
      <c r="M136" s="102"/>
      <c r="N136" s="143" t="s">
        <v>768</v>
      </c>
      <c r="O136" s="142" t="s">
        <v>782</v>
      </c>
      <c r="P136" s="142" t="s">
        <v>313</v>
      </c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</row>
    <row r="137" spans="1:55" s="167" customFormat="1" ht="40.5" customHeight="1">
      <c r="A137" s="1">
        <v>69</v>
      </c>
      <c r="B137" s="8" t="s">
        <v>85</v>
      </c>
      <c r="C137" s="167" t="s">
        <v>43</v>
      </c>
      <c r="D137" s="102">
        <v>7</v>
      </c>
      <c r="E137" s="102">
        <v>2</v>
      </c>
      <c r="F137" s="102">
        <v>2</v>
      </c>
      <c r="G137" s="102"/>
      <c r="H137" s="102">
        <v>136.5</v>
      </c>
      <c r="I137" s="102">
        <v>136.5</v>
      </c>
      <c r="J137" s="102"/>
      <c r="K137" s="1">
        <v>4</v>
      </c>
      <c r="L137" s="1">
        <v>4</v>
      </c>
      <c r="M137" s="102"/>
      <c r="N137" s="143" t="s">
        <v>768</v>
      </c>
      <c r="O137" s="142" t="s">
        <v>783</v>
      </c>
      <c r="P137" s="142" t="s">
        <v>313</v>
      </c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</row>
    <row r="138" spans="1:55" s="110" customFormat="1" ht="17.25" customHeight="1">
      <c r="A138" s="106">
        <f>A137</f>
        <v>69</v>
      </c>
      <c r="B138" s="181" t="s">
        <v>183</v>
      </c>
      <c r="C138" s="181"/>
      <c r="D138" s="107"/>
      <c r="E138" s="109">
        <f t="shared" ref="E138:G138" si="13">SUM(E69:E137)</f>
        <v>293</v>
      </c>
      <c r="F138" s="109">
        <f t="shared" si="13"/>
        <v>191</v>
      </c>
      <c r="G138" s="109">
        <f t="shared" si="13"/>
        <v>104</v>
      </c>
      <c r="H138" s="109">
        <f>SUM(H69:H137)</f>
        <v>13237.200000000003</v>
      </c>
      <c r="I138" s="109">
        <f t="shared" ref="I138:M138" si="14">SUM(I69:I137)</f>
        <v>8332.6000000000022</v>
      </c>
      <c r="J138" s="109">
        <f t="shared" si="14"/>
        <v>4904.5999999999995</v>
      </c>
      <c r="K138" s="178">
        <f t="shared" si="14"/>
        <v>591</v>
      </c>
      <c r="L138" s="178">
        <f t="shared" si="14"/>
        <v>376</v>
      </c>
      <c r="M138" s="178">
        <f t="shared" si="14"/>
        <v>215</v>
      </c>
      <c r="N138" s="144"/>
      <c r="O138" s="144"/>
      <c r="P138" s="144"/>
    </row>
    <row r="139" spans="1:55" s="216" customFormat="1" ht="42.75" customHeight="1">
      <c r="A139" s="211">
        <v>1</v>
      </c>
      <c r="B139" s="211" t="s">
        <v>178</v>
      </c>
      <c r="C139" s="212" t="s">
        <v>88</v>
      </c>
      <c r="D139" s="211">
        <v>7</v>
      </c>
      <c r="E139" s="211">
        <v>4</v>
      </c>
      <c r="F139" s="39">
        <v>0</v>
      </c>
      <c r="G139" s="39">
        <v>4</v>
      </c>
      <c r="H139" s="39">
        <v>186.8</v>
      </c>
      <c r="I139" s="39">
        <v>0</v>
      </c>
      <c r="J139" s="213">
        <v>186.8</v>
      </c>
      <c r="K139" s="39">
        <v>8</v>
      </c>
      <c r="L139" s="39">
        <v>0</v>
      </c>
      <c r="M139" s="39">
        <v>8</v>
      </c>
      <c r="N139" s="214" t="s">
        <v>354</v>
      </c>
      <c r="O139" s="215" t="s">
        <v>89</v>
      </c>
      <c r="P139" s="215">
        <v>44470</v>
      </c>
    </row>
    <row r="140" spans="1:55" s="216" customFormat="1" ht="42.75" customHeight="1">
      <c r="A140" s="8">
        <v>2</v>
      </c>
      <c r="B140" s="8" t="s">
        <v>178</v>
      </c>
      <c r="C140" s="64" t="s">
        <v>91</v>
      </c>
      <c r="D140" s="1">
        <v>39</v>
      </c>
      <c r="E140" s="2">
        <v>31</v>
      </c>
      <c r="F140" s="2">
        <v>31</v>
      </c>
      <c r="G140" s="2">
        <v>0</v>
      </c>
      <c r="H140" s="2">
        <v>1275.5</v>
      </c>
      <c r="I140" s="2">
        <v>1275.5</v>
      </c>
      <c r="J140" s="2">
        <v>0</v>
      </c>
      <c r="K140" s="2">
        <v>33</v>
      </c>
      <c r="L140" s="217">
        <v>33</v>
      </c>
      <c r="M140" s="2">
        <v>0</v>
      </c>
      <c r="N140" s="142" t="s">
        <v>355</v>
      </c>
      <c r="O140" s="102" t="s">
        <v>92</v>
      </c>
      <c r="P140" s="102"/>
    </row>
    <row r="141" spans="1:55" s="68" customFormat="1" ht="42.75" customHeight="1">
      <c r="A141" s="8">
        <v>3</v>
      </c>
      <c r="B141" s="8" t="s">
        <v>178</v>
      </c>
      <c r="C141" s="64" t="s">
        <v>93</v>
      </c>
      <c r="D141" s="1">
        <v>2</v>
      </c>
      <c r="E141" s="1">
        <v>4</v>
      </c>
      <c r="F141" s="2">
        <v>1</v>
      </c>
      <c r="G141" s="1">
        <v>3</v>
      </c>
      <c r="H141" s="67">
        <v>189.9</v>
      </c>
      <c r="I141" s="1">
        <v>27.13</v>
      </c>
      <c r="J141" s="64">
        <v>162.77000000000001</v>
      </c>
      <c r="K141" s="1">
        <v>10</v>
      </c>
      <c r="L141" s="1">
        <v>3</v>
      </c>
      <c r="M141" s="1">
        <v>7</v>
      </c>
      <c r="N141" s="142" t="s">
        <v>356</v>
      </c>
      <c r="O141" s="102" t="s">
        <v>94</v>
      </c>
      <c r="P141" s="145">
        <v>44470</v>
      </c>
    </row>
    <row r="142" spans="1:55" s="68" customFormat="1" ht="42.75" customHeight="1">
      <c r="A142" s="8">
        <v>4</v>
      </c>
      <c r="B142" s="8" t="s">
        <v>178</v>
      </c>
      <c r="C142" s="64" t="s">
        <v>97</v>
      </c>
      <c r="D142" s="1">
        <v>3</v>
      </c>
      <c r="E142" s="1">
        <v>21</v>
      </c>
      <c r="F142" s="2">
        <v>6</v>
      </c>
      <c r="G142" s="1">
        <v>15</v>
      </c>
      <c r="H142" s="1">
        <v>1199.97</v>
      </c>
      <c r="I142" s="1">
        <v>343.7</v>
      </c>
      <c r="J142" s="67">
        <v>856.27</v>
      </c>
      <c r="K142" s="1">
        <v>52</v>
      </c>
      <c r="L142" s="1">
        <v>16</v>
      </c>
      <c r="M142" s="1">
        <v>36</v>
      </c>
      <c r="N142" s="142" t="s">
        <v>357</v>
      </c>
      <c r="O142" s="102" t="s">
        <v>98</v>
      </c>
      <c r="P142" s="145">
        <v>43800</v>
      </c>
    </row>
    <row r="143" spans="1:55" s="68" customFormat="1" ht="42.75" customHeight="1">
      <c r="A143" s="8">
        <v>5</v>
      </c>
      <c r="B143" s="8" t="s">
        <v>178</v>
      </c>
      <c r="C143" s="64" t="s">
        <v>99</v>
      </c>
      <c r="D143" s="1">
        <v>52</v>
      </c>
      <c r="E143" s="1">
        <v>12</v>
      </c>
      <c r="F143" s="2">
        <v>3</v>
      </c>
      <c r="G143" s="1">
        <v>9</v>
      </c>
      <c r="H143" s="1">
        <v>746</v>
      </c>
      <c r="I143" s="1">
        <v>177.4</v>
      </c>
      <c r="J143" s="1">
        <v>568.6</v>
      </c>
      <c r="K143" s="1">
        <v>33</v>
      </c>
      <c r="L143" s="1">
        <v>9</v>
      </c>
      <c r="M143" s="1">
        <v>24</v>
      </c>
      <c r="N143" s="142" t="s">
        <v>358</v>
      </c>
      <c r="O143" s="102" t="s">
        <v>100</v>
      </c>
      <c r="P143" s="146">
        <v>44292</v>
      </c>
    </row>
    <row r="144" spans="1:55" s="68" customFormat="1" ht="42.75" customHeight="1">
      <c r="A144" s="8">
        <v>6</v>
      </c>
      <c r="B144" s="8" t="s">
        <v>178</v>
      </c>
      <c r="C144" s="64" t="s">
        <v>99</v>
      </c>
      <c r="D144" s="1">
        <v>24</v>
      </c>
      <c r="E144" s="1">
        <v>16</v>
      </c>
      <c r="F144" s="2">
        <v>2</v>
      </c>
      <c r="G144" s="1">
        <v>14</v>
      </c>
      <c r="H144" s="1">
        <v>896.6</v>
      </c>
      <c r="I144" s="1">
        <v>104.5</v>
      </c>
      <c r="J144" s="1">
        <v>792.1</v>
      </c>
      <c r="K144" s="1">
        <v>42</v>
      </c>
      <c r="L144" s="1">
        <v>8</v>
      </c>
      <c r="M144" s="1">
        <v>34</v>
      </c>
      <c r="N144" s="142" t="s">
        <v>359</v>
      </c>
      <c r="O144" s="102" t="s">
        <v>101</v>
      </c>
      <c r="P144" s="146">
        <v>44562</v>
      </c>
    </row>
    <row r="145" spans="1:16" s="68" customFormat="1" ht="42.75" customHeight="1">
      <c r="A145" s="8">
        <v>7</v>
      </c>
      <c r="B145" s="8" t="s">
        <v>178</v>
      </c>
      <c r="C145" s="64" t="s">
        <v>95</v>
      </c>
      <c r="D145" s="1">
        <v>24</v>
      </c>
      <c r="E145" s="1">
        <v>31</v>
      </c>
      <c r="F145" s="2">
        <v>16</v>
      </c>
      <c r="G145" s="1">
        <f>E145-F145</f>
        <v>15</v>
      </c>
      <c r="H145" s="1">
        <v>1284.3</v>
      </c>
      <c r="I145" s="1">
        <v>493.8</v>
      </c>
      <c r="J145" s="1">
        <f>H145-I145</f>
        <v>790.5</v>
      </c>
      <c r="K145" s="1">
        <v>71</v>
      </c>
      <c r="L145" s="1">
        <v>49</v>
      </c>
      <c r="M145" s="1">
        <v>22</v>
      </c>
      <c r="N145" s="142" t="s">
        <v>360</v>
      </c>
      <c r="O145" s="102" t="s">
        <v>102</v>
      </c>
      <c r="P145" s="146">
        <v>44562</v>
      </c>
    </row>
    <row r="146" spans="1:16" s="68" customFormat="1" ht="42.75" customHeight="1">
      <c r="A146" s="8">
        <v>8</v>
      </c>
      <c r="B146" s="8" t="s">
        <v>178</v>
      </c>
      <c r="C146" s="64" t="s">
        <v>95</v>
      </c>
      <c r="D146" s="1">
        <v>21</v>
      </c>
      <c r="E146" s="1">
        <v>16</v>
      </c>
      <c r="F146" s="1">
        <v>7</v>
      </c>
      <c r="G146" s="1">
        <v>9</v>
      </c>
      <c r="H146" s="1">
        <v>866.2</v>
      </c>
      <c r="I146" s="1">
        <v>312.89999999999998</v>
      </c>
      <c r="J146" s="1">
        <v>553.29999999999995</v>
      </c>
      <c r="K146" s="1">
        <v>31</v>
      </c>
      <c r="L146" s="218">
        <v>11</v>
      </c>
      <c r="M146" s="1">
        <v>20</v>
      </c>
      <c r="N146" s="142" t="s">
        <v>361</v>
      </c>
      <c r="O146" s="102" t="s">
        <v>103</v>
      </c>
      <c r="P146" s="146">
        <v>44927</v>
      </c>
    </row>
    <row r="147" spans="1:16" s="68" customFormat="1" ht="42.75" customHeight="1">
      <c r="A147" s="8">
        <v>9</v>
      </c>
      <c r="B147" s="8" t="s">
        <v>178</v>
      </c>
      <c r="C147" s="64" t="s">
        <v>95</v>
      </c>
      <c r="D147" s="1">
        <v>14</v>
      </c>
      <c r="E147" s="1">
        <v>17</v>
      </c>
      <c r="F147" s="1">
        <v>5</v>
      </c>
      <c r="G147" s="1">
        <v>12</v>
      </c>
      <c r="H147" s="1">
        <v>718.2</v>
      </c>
      <c r="I147" s="1">
        <v>215.6</v>
      </c>
      <c r="J147" s="1">
        <v>502.6</v>
      </c>
      <c r="K147" s="1">
        <v>39</v>
      </c>
      <c r="L147" s="1">
        <v>6</v>
      </c>
      <c r="M147" s="1">
        <v>33</v>
      </c>
      <c r="N147" s="142" t="s">
        <v>362</v>
      </c>
      <c r="O147" s="102" t="s">
        <v>104</v>
      </c>
      <c r="P147" s="146">
        <v>44927</v>
      </c>
    </row>
    <row r="148" spans="1:16" s="68" customFormat="1" ht="42.75" customHeight="1">
      <c r="A148" s="8">
        <v>10</v>
      </c>
      <c r="B148" s="8" t="s">
        <v>178</v>
      </c>
      <c r="C148" s="64" t="s">
        <v>90</v>
      </c>
      <c r="D148" s="1">
        <v>5</v>
      </c>
      <c r="E148" s="1">
        <v>16</v>
      </c>
      <c r="F148" s="1">
        <v>1</v>
      </c>
      <c r="G148" s="1">
        <v>15</v>
      </c>
      <c r="H148" s="1">
        <v>866.1</v>
      </c>
      <c r="I148" s="1">
        <v>53.4</v>
      </c>
      <c r="J148" s="1">
        <v>812.7</v>
      </c>
      <c r="K148" s="1">
        <v>29</v>
      </c>
      <c r="L148" s="1">
        <v>2</v>
      </c>
      <c r="M148" s="1">
        <v>27</v>
      </c>
      <c r="N148" s="142" t="s">
        <v>363</v>
      </c>
      <c r="O148" s="102" t="s">
        <v>105</v>
      </c>
      <c r="P148" s="146">
        <v>44927</v>
      </c>
    </row>
    <row r="149" spans="1:16" s="68" customFormat="1" ht="42.75" customHeight="1">
      <c r="A149" s="8">
        <v>11</v>
      </c>
      <c r="B149" s="8" t="s">
        <v>178</v>
      </c>
      <c r="C149" s="64" t="s">
        <v>95</v>
      </c>
      <c r="D149" s="1" t="s">
        <v>106</v>
      </c>
      <c r="E149" s="1">
        <v>8</v>
      </c>
      <c r="F149" s="1">
        <v>8</v>
      </c>
      <c r="G149" s="1">
        <v>0</v>
      </c>
      <c r="H149" s="1">
        <v>312.3</v>
      </c>
      <c r="I149" s="1">
        <v>312.3</v>
      </c>
      <c r="J149" s="1">
        <v>0</v>
      </c>
      <c r="K149" s="1">
        <v>22</v>
      </c>
      <c r="L149" s="1">
        <v>22</v>
      </c>
      <c r="M149" s="1">
        <v>0</v>
      </c>
      <c r="N149" s="142" t="s">
        <v>364</v>
      </c>
      <c r="O149" s="102" t="s">
        <v>107</v>
      </c>
      <c r="P149" s="146"/>
    </row>
    <row r="150" spans="1:16" s="68" customFormat="1" ht="42.75" customHeight="1">
      <c r="A150" s="8">
        <v>12</v>
      </c>
      <c r="B150" s="8" t="s">
        <v>178</v>
      </c>
      <c r="C150" s="64" t="s">
        <v>99</v>
      </c>
      <c r="D150" s="1">
        <v>55</v>
      </c>
      <c r="E150" s="1">
        <v>12</v>
      </c>
      <c r="F150" s="1">
        <v>0</v>
      </c>
      <c r="G150" s="1">
        <v>12</v>
      </c>
      <c r="H150" s="1">
        <v>785.8</v>
      </c>
      <c r="I150" s="1">
        <v>0</v>
      </c>
      <c r="J150" s="1">
        <v>785.8</v>
      </c>
      <c r="K150" s="1">
        <v>30</v>
      </c>
      <c r="L150" s="1">
        <v>0</v>
      </c>
      <c r="M150" s="1">
        <v>30</v>
      </c>
      <c r="N150" s="142" t="s">
        <v>365</v>
      </c>
      <c r="O150" s="102" t="s">
        <v>108</v>
      </c>
      <c r="P150" s="146">
        <v>45292</v>
      </c>
    </row>
    <row r="151" spans="1:16" s="68" customFormat="1" ht="42.75" customHeight="1">
      <c r="A151" s="8">
        <v>13</v>
      </c>
      <c r="B151" s="8" t="s">
        <v>178</v>
      </c>
      <c r="C151" s="64" t="s">
        <v>95</v>
      </c>
      <c r="D151" s="1">
        <v>17</v>
      </c>
      <c r="E151" s="1">
        <v>12</v>
      </c>
      <c r="F151" s="1">
        <v>3</v>
      </c>
      <c r="G151" s="1">
        <v>9</v>
      </c>
      <c r="H151" s="1">
        <v>722.1</v>
      </c>
      <c r="I151" s="1">
        <v>187.1</v>
      </c>
      <c r="J151" s="1">
        <v>535</v>
      </c>
      <c r="K151" s="1">
        <v>24</v>
      </c>
      <c r="L151" s="1">
        <v>9</v>
      </c>
      <c r="M151" s="1">
        <v>15</v>
      </c>
      <c r="N151" s="142" t="s">
        <v>366</v>
      </c>
      <c r="O151" s="102" t="s">
        <v>109</v>
      </c>
      <c r="P151" s="146">
        <v>45658</v>
      </c>
    </row>
    <row r="152" spans="1:16" s="68" customFormat="1" ht="42.75" customHeight="1">
      <c r="A152" s="8">
        <v>14</v>
      </c>
      <c r="B152" s="8" t="s">
        <v>178</v>
      </c>
      <c r="C152" s="64" t="s">
        <v>95</v>
      </c>
      <c r="D152" s="1">
        <v>1</v>
      </c>
      <c r="E152" s="1">
        <v>12</v>
      </c>
      <c r="F152" s="1">
        <v>6</v>
      </c>
      <c r="G152" s="1">
        <v>6</v>
      </c>
      <c r="H152" s="1">
        <v>485.9</v>
      </c>
      <c r="I152" s="1">
        <v>261.83999999999997</v>
      </c>
      <c r="J152" s="1">
        <v>224.06</v>
      </c>
      <c r="K152" s="1">
        <v>23</v>
      </c>
      <c r="L152" s="1">
        <v>14</v>
      </c>
      <c r="M152" s="1">
        <v>9</v>
      </c>
      <c r="N152" s="142" t="s">
        <v>367</v>
      </c>
      <c r="O152" s="102" t="s">
        <v>110</v>
      </c>
      <c r="P152" s="146">
        <v>45658</v>
      </c>
    </row>
    <row r="153" spans="1:16" s="68" customFormat="1" ht="42.75" customHeight="1">
      <c r="A153" s="8">
        <v>15</v>
      </c>
      <c r="B153" s="8" t="s">
        <v>178</v>
      </c>
      <c r="C153" s="64" t="s">
        <v>91</v>
      </c>
      <c r="D153" s="1">
        <v>14</v>
      </c>
      <c r="E153" s="1">
        <v>8</v>
      </c>
      <c r="F153" s="1">
        <v>4</v>
      </c>
      <c r="G153" s="1">
        <v>4</v>
      </c>
      <c r="H153" s="1">
        <v>378.7</v>
      </c>
      <c r="I153" s="1">
        <v>187.6</v>
      </c>
      <c r="J153" s="1">
        <v>191.1</v>
      </c>
      <c r="K153" s="1">
        <v>19</v>
      </c>
      <c r="L153" s="1">
        <v>9</v>
      </c>
      <c r="M153" s="1">
        <v>10</v>
      </c>
      <c r="N153" s="142" t="s">
        <v>368</v>
      </c>
      <c r="O153" s="102" t="s">
        <v>111</v>
      </c>
      <c r="P153" s="146">
        <v>45658</v>
      </c>
    </row>
    <row r="154" spans="1:16" s="68" customFormat="1" ht="42.75" customHeight="1">
      <c r="A154" s="8">
        <v>16</v>
      </c>
      <c r="B154" s="8" t="s">
        <v>178</v>
      </c>
      <c r="C154" s="64" t="s">
        <v>95</v>
      </c>
      <c r="D154" s="1">
        <v>16</v>
      </c>
      <c r="E154" s="1">
        <v>12</v>
      </c>
      <c r="F154" s="1">
        <v>2</v>
      </c>
      <c r="G154" s="1">
        <v>10</v>
      </c>
      <c r="H154" s="1">
        <v>718.2</v>
      </c>
      <c r="I154" s="1">
        <v>134.25</v>
      </c>
      <c r="J154" s="1">
        <v>583.95000000000005</v>
      </c>
      <c r="K154" s="1">
        <v>24</v>
      </c>
      <c r="L154" s="1">
        <v>7</v>
      </c>
      <c r="M154" s="1">
        <v>17</v>
      </c>
      <c r="N154" s="142" t="s">
        <v>369</v>
      </c>
      <c r="O154" s="102" t="s">
        <v>112</v>
      </c>
      <c r="P154" s="146">
        <v>45292</v>
      </c>
    </row>
    <row r="155" spans="1:16" s="68" customFormat="1" ht="42.75" customHeight="1">
      <c r="A155" s="8">
        <v>17</v>
      </c>
      <c r="B155" s="8" t="s">
        <v>178</v>
      </c>
      <c r="C155" s="64" t="s">
        <v>95</v>
      </c>
      <c r="D155" s="1">
        <v>7</v>
      </c>
      <c r="E155" s="1">
        <v>12</v>
      </c>
      <c r="F155" s="1">
        <v>0</v>
      </c>
      <c r="G155" s="1">
        <v>12</v>
      </c>
      <c r="H155" s="1">
        <v>750.7</v>
      </c>
      <c r="I155" s="1">
        <v>0</v>
      </c>
      <c r="J155" s="1">
        <v>750.7</v>
      </c>
      <c r="K155" s="1">
        <v>43</v>
      </c>
      <c r="L155" s="1">
        <v>0</v>
      </c>
      <c r="M155" s="1">
        <v>43</v>
      </c>
      <c r="N155" s="142" t="s">
        <v>370</v>
      </c>
      <c r="O155" s="102" t="s">
        <v>113</v>
      </c>
      <c r="P155" s="146">
        <v>45658</v>
      </c>
    </row>
    <row r="156" spans="1:16" s="50" customFormat="1" ht="42.75" customHeight="1">
      <c r="A156" s="8">
        <v>18</v>
      </c>
      <c r="B156" s="8" t="s">
        <v>178</v>
      </c>
      <c r="C156" s="40" t="s">
        <v>114</v>
      </c>
      <c r="D156" s="40" t="s">
        <v>115</v>
      </c>
      <c r="E156" s="58">
        <v>9</v>
      </c>
      <c r="F156" s="58">
        <v>6</v>
      </c>
      <c r="G156" s="58">
        <v>3</v>
      </c>
      <c r="H156" s="58">
        <v>371.4</v>
      </c>
      <c r="I156" s="58">
        <v>277.8</v>
      </c>
      <c r="J156" s="58">
        <v>93.6</v>
      </c>
      <c r="K156" s="58">
        <v>10</v>
      </c>
      <c r="L156" s="58">
        <v>8</v>
      </c>
      <c r="M156" s="58">
        <v>2</v>
      </c>
      <c r="N156" s="142" t="s">
        <v>371</v>
      </c>
      <c r="O156" s="102" t="s">
        <v>116</v>
      </c>
      <c r="P156" s="146">
        <v>45658</v>
      </c>
    </row>
    <row r="157" spans="1:16" s="50" customFormat="1" ht="42.75" customHeight="1">
      <c r="A157" s="8">
        <v>19</v>
      </c>
      <c r="B157" s="8" t="s">
        <v>178</v>
      </c>
      <c r="C157" s="40" t="s">
        <v>96</v>
      </c>
      <c r="D157" s="40">
        <v>16</v>
      </c>
      <c r="E157" s="40">
        <v>33</v>
      </c>
      <c r="F157" s="40">
        <v>18</v>
      </c>
      <c r="G157" s="40">
        <v>15</v>
      </c>
      <c r="H157" s="40">
        <v>1053.0999999999999</v>
      </c>
      <c r="I157" s="40">
        <v>555</v>
      </c>
      <c r="J157" s="40">
        <v>498.1</v>
      </c>
      <c r="K157" s="40">
        <v>59</v>
      </c>
      <c r="L157" s="40">
        <v>33</v>
      </c>
      <c r="M157" s="40">
        <v>26</v>
      </c>
      <c r="N157" s="142" t="s">
        <v>372</v>
      </c>
      <c r="O157" s="102" t="s">
        <v>117</v>
      </c>
      <c r="P157" s="146">
        <v>45658</v>
      </c>
    </row>
    <row r="158" spans="1:16" s="50" customFormat="1" ht="42.75" customHeight="1">
      <c r="A158" s="8">
        <v>20</v>
      </c>
      <c r="B158" s="8" t="s">
        <v>178</v>
      </c>
      <c r="C158" s="40" t="s">
        <v>96</v>
      </c>
      <c r="D158" s="40">
        <v>23</v>
      </c>
      <c r="E158" s="69">
        <v>8</v>
      </c>
      <c r="F158" s="69">
        <v>7</v>
      </c>
      <c r="G158" s="69">
        <v>1</v>
      </c>
      <c r="H158" s="69">
        <v>369.8</v>
      </c>
      <c r="I158" s="69">
        <v>333.2</v>
      </c>
      <c r="J158" s="69">
        <v>36.6</v>
      </c>
      <c r="K158" s="69">
        <v>0</v>
      </c>
      <c r="L158" s="69">
        <v>0</v>
      </c>
      <c r="M158" s="69">
        <v>0</v>
      </c>
      <c r="N158" s="142" t="s">
        <v>373</v>
      </c>
      <c r="O158" s="102" t="s">
        <v>118</v>
      </c>
      <c r="P158" s="146">
        <v>45658</v>
      </c>
    </row>
    <row r="159" spans="1:16" s="50" customFormat="1" ht="42.75" customHeight="1">
      <c r="A159" s="8">
        <v>21</v>
      </c>
      <c r="B159" s="8" t="s">
        <v>178</v>
      </c>
      <c r="C159" s="40" t="s">
        <v>93</v>
      </c>
      <c r="D159" s="40">
        <v>5</v>
      </c>
      <c r="E159" s="40">
        <v>3</v>
      </c>
      <c r="F159" s="40">
        <v>1</v>
      </c>
      <c r="G159" s="40">
        <v>2</v>
      </c>
      <c r="H159" s="40">
        <v>115.1</v>
      </c>
      <c r="I159" s="40">
        <v>38.799999999999997</v>
      </c>
      <c r="J159" s="40">
        <v>76.3</v>
      </c>
      <c r="K159" s="40">
        <v>11</v>
      </c>
      <c r="L159" s="40">
        <v>3</v>
      </c>
      <c r="M159" s="40">
        <v>8</v>
      </c>
      <c r="N159" s="142" t="s">
        <v>374</v>
      </c>
      <c r="O159" s="102" t="s">
        <v>119</v>
      </c>
      <c r="P159" s="146">
        <v>45658</v>
      </c>
    </row>
    <row r="160" spans="1:16" s="50" customFormat="1" ht="42.75" customHeight="1">
      <c r="A160" s="8">
        <v>22</v>
      </c>
      <c r="B160" s="8" t="s">
        <v>178</v>
      </c>
      <c r="C160" s="40" t="s">
        <v>99</v>
      </c>
      <c r="D160" s="40">
        <v>26</v>
      </c>
      <c r="E160" s="40">
        <v>12</v>
      </c>
      <c r="F160" s="40">
        <v>4</v>
      </c>
      <c r="G160" s="40">
        <v>8</v>
      </c>
      <c r="H160" s="219">
        <v>723.6</v>
      </c>
      <c r="I160" s="220">
        <v>262.39999999999998</v>
      </c>
      <c r="J160" s="220">
        <v>461.2</v>
      </c>
      <c r="K160" s="40">
        <v>34</v>
      </c>
      <c r="L160" s="40">
        <v>12</v>
      </c>
      <c r="M160" s="40">
        <v>22</v>
      </c>
      <c r="N160" s="142" t="s">
        <v>375</v>
      </c>
      <c r="O160" s="147" t="s">
        <v>120</v>
      </c>
      <c r="P160" s="146">
        <v>45658</v>
      </c>
    </row>
    <row r="161" spans="1:16" s="50" customFormat="1" ht="42.75" customHeight="1">
      <c r="A161" s="8">
        <v>23</v>
      </c>
      <c r="B161" s="8" t="s">
        <v>178</v>
      </c>
      <c r="C161" s="40" t="s">
        <v>95</v>
      </c>
      <c r="D161" s="40">
        <v>3</v>
      </c>
      <c r="E161" s="40">
        <v>12</v>
      </c>
      <c r="F161" s="40">
        <v>8</v>
      </c>
      <c r="G161" s="40">
        <v>4</v>
      </c>
      <c r="H161" s="40">
        <v>503.5</v>
      </c>
      <c r="I161" s="40">
        <v>346.5</v>
      </c>
      <c r="J161" s="40">
        <v>157</v>
      </c>
      <c r="K161" s="40">
        <v>19</v>
      </c>
      <c r="L161" s="40">
        <v>12</v>
      </c>
      <c r="M161" s="40">
        <v>7</v>
      </c>
      <c r="N161" s="142" t="s">
        <v>376</v>
      </c>
      <c r="O161" s="147" t="s">
        <v>121</v>
      </c>
      <c r="P161" s="146">
        <v>45658</v>
      </c>
    </row>
    <row r="162" spans="1:16" s="50" customFormat="1" ht="42.75" customHeight="1">
      <c r="A162" s="8">
        <v>24</v>
      </c>
      <c r="B162" s="8" t="s">
        <v>178</v>
      </c>
      <c r="C162" s="40" t="s">
        <v>91</v>
      </c>
      <c r="D162" s="40">
        <v>6</v>
      </c>
      <c r="E162" s="40">
        <v>8</v>
      </c>
      <c r="F162" s="40">
        <v>4</v>
      </c>
      <c r="G162" s="40">
        <v>4</v>
      </c>
      <c r="H162" s="40">
        <v>365.8</v>
      </c>
      <c r="I162" s="40">
        <v>181.9</v>
      </c>
      <c r="J162" s="40">
        <v>183.9</v>
      </c>
      <c r="K162" s="40">
        <v>21</v>
      </c>
      <c r="L162" s="40">
        <v>12</v>
      </c>
      <c r="M162" s="40">
        <v>9</v>
      </c>
      <c r="N162" s="142" t="s">
        <v>377</v>
      </c>
      <c r="O162" s="147" t="s">
        <v>122</v>
      </c>
      <c r="P162" s="146">
        <v>45658</v>
      </c>
    </row>
    <row r="163" spans="1:16" s="50" customFormat="1" ht="42.75" customHeight="1">
      <c r="A163" s="8">
        <v>25</v>
      </c>
      <c r="B163" s="8" t="s">
        <v>178</v>
      </c>
      <c r="C163" s="40" t="s">
        <v>99</v>
      </c>
      <c r="D163" s="40">
        <v>15</v>
      </c>
      <c r="E163" s="40">
        <v>12</v>
      </c>
      <c r="F163" s="40">
        <v>1</v>
      </c>
      <c r="G163" s="40">
        <v>11</v>
      </c>
      <c r="H163" s="40">
        <v>718.2</v>
      </c>
      <c r="I163" s="40">
        <v>53.5</v>
      </c>
      <c r="J163" s="40">
        <v>664.7</v>
      </c>
      <c r="K163" s="40">
        <v>33</v>
      </c>
      <c r="L163" s="40">
        <v>4</v>
      </c>
      <c r="M163" s="40">
        <v>29</v>
      </c>
      <c r="N163" s="142" t="s">
        <v>378</v>
      </c>
      <c r="O163" s="147" t="s">
        <v>217</v>
      </c>
      <c r="P163" s="146">
        <v>45658</v>
      </c>
    </row>
    <row r="164" spans="1:16" s="50" customFormat="1" ht="42.75" customHeight="1">
      <c r="A164" s="8">
        <v>26</v>
      </c>
      <c r="B164" s="8" t="s">
        <v>178</v>
      </c>
      <c r="C164" s="40" t="s">
        <v>99</v>
      </c>
      <c r="D164" s="40">
        <v>17</v>
      </c>
      <c r="E164" s="40">
        <v>16</v>
      </c>
      <c r="F164" s="40">
        <v>2</v>
      </c>
      <c r="G164" s="40">
        <v>14</v>
      </c>
      <c r="H164" s="40">
        <v>889</v>
      </c>
      <c r="I164" s="40">
        <v>108.4</v>
      </c>
      <c r="J164" s="40">
        <v>780.6</v>
      </c>
      <c r="K164" s="40">
        <v>20</v>
      </c>
      <c r="L164" s="40">
        <v>2</v>
      </c>
      <c r="M164" s="40">
        <v>18</v>
      </c>
      <c r="N164" s="142" t="s">
        <v>379</v>
      </c>
      <c r="O164" s="147" t="s">
        <v>218</v>
      </c>
      <c r="P164" s="146">
        <v>45658</v>
      </c>
    </row>
    <row r="165" spans="1:16" s="50" customFormat="1" ht="42.75" customHeight="1">
      <c r="A165" s="8">
        <v>27</v>
      </c>
      <c r="B165" s="8" t="s">
        <v>178</v>
      </c>
      <c r="C165" s="40" t="s">
        <v>95</v>
      </c>
      <c r="D165" s="40">
        <v>2</v>
      </c>
      <c r="E165" s="40">
        <v>12</v>
      </c>
      <c r="F165" s="40">
        <v>2</v>
      </c>
      <c r="G165" s="40">
        <v>10</v>
      </c>
      <c r="H165" s="40">
        <v>485.9</v>
      </c>
      <c r="I165" s="40">
        <v>90</v>
      </c>
      <c r="J165" s="40">
        <v>395.9</v>
      </c>
      <c r="K165" s="40">
        <v>16</v>
      </c>
      <c r="L165" s="40">
        <v>5</v>
      </c>
      <c r="M165" s="40">
        <v>11</v>
      </c>
      <c r="N165" s="142" t="s">
        <v>380</v>
      </c>
      <c r="O165" s="147" t="s">
        <v>219</v>
      </c>
      <c r="P165" s="146">
        <v>45658</v>
      </c>
    </row>
    <row r="166" spans="1:16" s="50" customFormat="1" ht="42.75" customHeight="1">
      <c r="A166" s="8">
        <v>28</v>
      </c>
      <c r="B166" s="8" t="s">
        <v>178</v>
      </c>
      <c r="C166" s="40" t="s">
        <v>91</v>
      </c>
      <c r="D166" s="40">
        <v>48</v>
      </c>
      <c r="E166" s="40">
        <v>12</v>
      </c>
      <c r="F166" s="40">
        <v>1</v>
      </c>
      <c r="G166" s="40">
        <v>11</v>
      </c>
      <c r="H166" s="40">
        <v>741</v>
      </c>
      <c r="I166" s="40">
        <v>55.1</v>
      </c>
      <c r="J166" s="40">
        <v>685.9</v>
      </c>
      <c r="K166" s="40">
        <v>33</v>
      </c>
      <c r="L166" s="40">
        <v>2</v>
      </c>
      <c r="M166" s="40">
        <v>31</v>
      </c>
      <c r="N166" s="142" t="s">
        <v>381</v>
      </c>
      <c r="O166" s="147" t="s">
        <v>220</v>
      </c>
      <c r="P166" s="146">
        <v>45658</v>
      </c>
    </row>
    <row r="167" spans="1:16" s="50" customFormat="1" ht="42.75" customHeight="1">
      <c r="A167" s="8">
        <v>29</v>
      </c>
      <c r="B167" s="8" t="s">
        <v>178</v>
      </c>
      <c r="C167" s="40" t="s">
        <v>91</v>
      </c>
      <c r="D167" s="40">
        <v>8</v>
      </c>
      <c r="E167" s="40">
        <v>8</v>
      </c>
      <c r="F167" s="40">
        <v>3</v>
      </c>
      <c r="G167" s="40">
        <v>5</v>
      </c>
      <c r="H167" s="40">
        <v>402</v>
      </c>
      <c r="I167" s="40">
        <v>126.9</v>
      </c>
      <c r="J167" s="40">
        <v>275.10000000000002</v>
      </c>
      <c r="K167" s="40">
        <v>19</v>
      </c>
      <c r="L167" s="40">
        <v>5</v>
      </c>
      <c r="M167" s="40">
        <v>14</v>
      </c>
      <c r="N167" s="142" t="s">
        <v>382</v>
      </c>
      <c r="O167" s="147" t="s">
        <v>221</v>
      </c>
      <c r="P167" s="146">
        <v>45658</v>
      </c>
    </row>
    <row r="168" spans="1:16" s="50" customFormat="1" ht="42.75" customHeight="1">
      <c r="A168" s="8">
        <v>30</v>
      </c>
      <c r="B168" s="8" t="s">
        <v>178</v>
      </c>
      <c r="C168" s="40" t="s">
        <v>91</v>
      </c>
      <c r="D168" s="40">
        <v>36</v>
      </c>
      <c r="E168" s="40">
        <v>12</v>
      </c>
      <c r="F168" s="40">
        <v>3</v>
      </c>
      <c r="G168" s="40">
        <v>9</v>
      </c>
      <c r="H168" s="40">
        <v>503.5</v>
      </c>
      <c r="I168" s="40">
        <v>125.6</v>
      </c>
      <c r="J168" s="40">
        <v>377.9</v>
      </c>
      <c r="K168" s="40">
        <v>20</v>
      </c>
      <c r="L168" s="40">
        <v>7</v>
      </c>
      <c r="M168" s="40">
        <v>13</v>
      </c>
      <c r="N168" s="142" t="s">
        <v>383</v>
      </c>
      <c r="O168" s="147" t="s">
        <v>222</v>
      </c>
      <c r="P168" s="146">
        <v>45658</v>
      </c>
    </row>
    <row r="169" spans="1:16" s="50" customFormat="1" ht="42.75" customHeight="1">
      <c r="A169" s="8">
        <v>31</v>
      </c>
      <c r="B169" s="8" t="s">
        <v>178</v>
      </c>
      <c r="C169" s="40" t="s">
        <v>91</v>
      </c>
      <c r="D169" s="40">
        <v>13</v>
      </c>
      <c r="E169" s="40">
        <v>12</v>
      </c>
      <c r="F169" s="40">
        <v>6</v>
      </c>
      <c r="G169" s="40">
        <v>6</v>
      </c>
      <c r="H169" s="40">
        <v>503.5</v>
      </c>
      <c r="I169" s="40">
        <v>252.5</v>
      </c>
      <c r="J169" s="40">
        <v>251</v>
      </c>
      <c r="K169" s="40">
        <v>15</v>
      </c>
      <c r="L169" s="40">
        <v>8</v>
      </c>
      <c r="M169" s="40">
        <v>7</v>
      </c>
      <c r="N169" s="142" t="s">
        <v>384</v>
      </c>
      <c r="O169" s="147" t="s">
        <v>223</v>
      </c>
      <c r="P169" s="146">
        <v>44927</v>
      </c>
    </row>
    <row r="170" spans="1:16" s="50" customFormat="1" ht="42.75" customHeight="1">
      <c r="A170" s="8">
        <v>32</v>
      </c>
      <c r="B170" s="8" t="s">
        <v>178</v>
      </c>
      <c r="C170" s="40" t="s">
        <v>224</v>
      </c>
      <c r="D170" s="40">
        <v>21</v>
      </c>
      <c r="E170" s="40">
        <v>4</v>
      </c>
      <c r="F170" s="40">
        <v>3</v>
      </c>
      <c r="G170" s="40">
        <v>1</v>
      </c>
      <c r="H170" s="40">
        <v>181.6</v>
      </c>
      <c r="I170" s="40">
        <v>135.9</v>
      </c>
      <c r="J170" s="40">
        <v>45.7</v>
      </c>
      <c r="K170" s="40">
        <v>8</v>
      </c>
      <c r="L170" s="40">
        <v>6</v>
      </c>
      <c r="M170" s="40">
        <v>2</v>
      </c>
      <c r="N170" s="142" t="s">
        <v>385</v>
      </c>
      <c r="O170" s="147" t="s">
        <v>635</v>
      </c>
      <c r="P170" s="146">
        <v>45658</v>
      </c>
    </row>
    <row r="171" spans="1:16" s="50" customFormat="1" ht="42.75" customHeight="1">
      <c r="A171" s="8">
        <v>33</v>
      </c>
      <c r="B171" s="8" t="s">
        <v>178</v>
      </c>
      <c r="C171" s="40" t="s">
        <v>91</v>
      </c>
      <c r="D171" s="40">
        <v>25</v>
      </c>
      <c r="E171" s="40">
        <v>8</v>
      </c>
      <c r="F171" s="40">
        <v>3</v>
      </c>
      <c r="G171" s="40">
        <v>5</v>
      </c>
      <c r="H171" s="40">
        <v>381.3</v>
      </c>
      <c r="I171" s="40">
        <v>148.30000000000001</v>
      </c>
      <c r="J171" s="40">
        <v>233</v>
      </c>
      <c r="K171" s="40">
        <v>12</v>
      </c>
      <c r="L171" s="40">
        <v>5</v>
      </c>
      <c r="M171" s="40">
        <v>7</v>
      </c>
      <c r="N171" s="142" t="s">
        <v>386</v>
      </c>
      <c r="O171" s="147" t="s">
        <v>225</v>
      </c>
      <c r="P171" s="146">
        <v>45658</v>
      </c>
    </row>
    <row r="172" spans="1:16" s="50" customFormat="1" ht="42.75" customHeight="1">
      <c r="A172" s="8">
        <v>34</v>
      </c>
      <c r="B172" s="8" t="s">
        <v>178</v>
      </c>
      <c r="C172" s="40" t="s">
        <v>91</v>
      </c>
      <c r="D172" s="40">
        <v>11</v>
      </c>
      <c r="E172" s="40">
        <v>12</v>
      </c>
      <c r="F172" s="40">
        <v>5</v>
      </c>
      <c r="G172" s="40">
        <v>7</v>
      </c>
      <c r="H172" s="40">
        <v>526</v>
      </c>
      <c r="I172" s="40">
        <v>226.4</v>
      </c>
      <c r="J172" s="40">
        <v>299.60000000000002</v>
      </c>
      <c r="K172" s="40">
        <v>20</v>
      </c>
      <c r="L172" s="40">
        <v>12</v>
      </c>
      <c r="M172" s="40">
        <v>8</v>
      </c>
      <c r="N172" s="142" t="s">
        <v>387</v>
      </c>
      <c r="O172" s="147" t="s">
        <v>226</v>
      </c>
      <c r="P172" s="146">
        <v>45658</v>
      </c>
    </row>
    <row r="173" spans="1:16" s="50" customFormat="1" ht="42.75" customHeight="1">
      <c r="A173" s="8">
        <v>35</v>
      </c>
      <c r="B173" s="8" t="s">
        <v>178</v>
      </c>
      <c r="C173" s="40" t="s">
        <v>91</v>
      </c>
      <c r="D173" s="40">
        <v>34</v>
      </c>
      <c r="E173" s="40">
        <v>12</v>
      </c>
      <c r="F173" s="40">
        <v>3</v>
      </c>
      <c r="G173" s="40">
        <v>9</v>
      </c>
      <c r="H173" s="40">
        <v>501</v>
      </c>
      <c r="I173" s="40">
        <v>145</v>
      </c>
      <c r="J173" s="40">
        <v>356</v>
      </c>
      <c r="K173" s="40">
        <v>24</v>
      </c>
      <c r="L173" s="40">
        <v>4</v>
      </c>
      <c r="M173" s="40">
        <v>20</v>
      </c>
      <c r="N173" s="142" t="s">
        <v>388</v>
      </c>
      <c r="O173" s="147" t="s">
        <v>227</v>
      </c>
      <c r="P173" s="146">
        <v>45658</v>
      </c>
    </row>
    <row r="174" spans="1:16" s="50" customFormat="1" ht="42.75" customHeight="1">
      <c r="A174" s="8">
        <v>36</v>
      </c>
      <c r="B174" s="8" t="s">
        <v>178</v>
      </c>
      <c r="C174" s="40" t="s">
        <v>91</v>
      </c>
      <c r="D174" s="40">
        <v>35</v>
      </c>
      <c r="E174" s="40">
        <v>8</v>
      </c>
      <c r="F174" s="40">
        <v>4</v>
      </c>
      <c r="G174" s="40">
        <v>4</v>
      </c>
      <c r="H174" s="40">
        <v>378.8</v>
      </c>
      <c r="I174" s="40">
        <v>179.8</v>
      </c>
      <c r="J174" s="40">
        <v>199</v>
      </c>
      <c r="K174" s="40">
        <v>19</v>
      </c>
      <c r="L174" s="40">
        <v>10</v>
      </c>
      <c r="M174" s="40">
        <v>9</v>
      </c>
      <c r="N174" s="142" t="s">
        <v>389</v>
      </c>
      <c r="O174" s="147" t="s">
        <v>228</v>
      </c>
      <c r="P174" s="146">
        <v>45658</v>
      </c>
    </row>
    <row r="175" spans="1:16" s="50" customFormat="1" ht="42.75" customHeight="1">
      <c r="A175" s="8">
        <v>37</v>
      </c>
      <c r="B175" s="8" t="s">
        <v>178</v>
      </c>
      <c r="C175" s="40" t="s">
        <v>95</v>
      </c>
      <c r="D175" s="221" t="s">
        <v>229</v>
      </c>
      <c r="E175" s="40">
        <v>12</v>
      </c>
      <c r="F175" s="40">
        <v>2</v>
      </c>
      <c r="G175" s="40">
        <v>10</v>
      </c>
      <c r="H175" s="40">
        <v>733.2</v>
      </c>
      <c r="I175" s="40">
        <v>121</v>
      </c>
      <c r="J175" s="40">
        <v>612.20000000000005</v>
      </c>
      <c r="K175" s="40">
        <v>27</v>
      </c>
      <c r="L175" s="40">
        <v>5</v>
      </c>
      <c r="M175" s="40">
        <v>22</v>
      </c>
      <c r="N175" s="142" t="s">
        <v>390</v>
      </c>
      <c r="O175" s="147" t="s">
        <v>230</v>
      </c>
      <c r="P175" s="146">
        <v>45658</v>
      </c>
    </row>
    <row r="176" spans="1:16" s="50" customFormat="1" ht="42.75" customHeight="1">
      <c r="A176" s="8">
        <v>38</v>
      </c>
      <c r="B176" s="8" t="s">
        <v>178</v>
      </c>
      <c r="C176" s="40" t="s">
        <v>91</v>
      </c>
      <c r="D176" s="40">
        <v>5</v>
      </c>
      <c r="E176" s="40">
        <v>8</v>
      </c>
      <c r="F176" s="40">
        <v>1</v>
      </c>
      <c r="G176" s="40">
        <v>7</v>
      </c>
      <c r="H176" s="40">
        <v>410</v>
      </c>
      <c r="I176" s="40">
        <v>52.7</v>
      </c>
      <c r="J176" s="40">
        <v>357.3</v>
      </c>
      <c r="K176" s="40">
        <v>17</v>
      </c>
      <c r="L176" s="40">
        <v>3</v>
      </c>
      <c r="M176" s="40">
        <v>14</v>
      </c>
      <c r="N176" s="142" t="s">
        <v>391</v>
      </c>
      <c r="O176" s="147" t="s">
        <v>286</v>
      </c>
      <c r="P176" s="146">
        <v>45658</v>
      </c>
    </row>
    <row r="177" spans="1:16" s="50" customFormat="1" ht="42.75" customHeight="1">
      <c r="A177" s="8">
        <v>39</v>
      </c>
      <c r="B177" s="8" t="s">
        <v>178</v>
      </c>
      <c r="C177" s="40" t="s">
        <v>91</v>
      </c>
      <c r="D177" s="40">
        <v>20</v>
      </c>
      <c r="E177" s="40">
        <v>12</v>
      </c>
      <c r="F177" s="40">
        <v>6</v>
      </c>
      <c r="G177" s="40">
        <v>6</v>
      </c>
      <c r="H177" s="40">
        <v>541.79999999999995</v>
      </c>
      <c r="I177" s="40">
        <v>240.9</v>
      </c>
      <c r="J177" s="40">
        <v>300.89999999999998</v>
      </c>
      <c r="K177" s="40">
        <v>25</v>
      </c>
      <c r="L177" s="40">
        <v>8</v>
      </c>
      <c r="M177" s="40">
        <v>17</v>
      </c>
      <c r="N177" s="142" t="s">
        <v>392</v>
      </c>
      <c r="O177" s="147" t="s">
        <v>287</v>
      </c>
      <c r="P177" s="146">
        <v>45658</v>
      </c>
    </row>
    <row r="178" spans="1:16" s="50" customFormat="1" ht="42.75" customHeight="1">
      <c r="A178" s="8">
        <v>40</v>
      </c>
      <c r="B178" s="8" t="s">
        <v>178</v>
      </c>
      <c r="C178" s="40" t="s">
        <v>95</v>
      </c>
      <c r="D178" s="40">
        <v>13</v>
      </c>
      <c r="E178" s="40">
        <v>12</v>
      </c>
      <c r="F178" s="40">
        <v>1</v>
      </c>
      <c r="G178" s="40">
        <v>11</v>
      </c>
      <c r="H178" s="40">
        <v>718.2</v>
      </c>
      <c r="I178" s="40">
        <v>66.5</v>
      </c>
      <c r="J178" s="40">
        <v>651.70000000000005</v>
      </c>
      <c r="K178" s="40">
        <v>19</v>
      </c>
      <c r="L178" s="40">
        <v>2</v>
      </c>
      <c r="M178" s="40">
        <v>17</v>
      </c>
      <c r="N178" s="142" t="s">
        <v>393</v>
      </c>
      <c r="O178" s="147" t="s">
        <v>288</v>
      </c>
      <c r="P178" s="146">
        <v>45658</v>
      </c>
    </row>
    <row r="179" spans="1:16" s="50" customFormat="1" ht="42.75" customHeight="1">
      <c r="A179" s="8">
        <v>41</v>
      </c>
      <c r="B179" s="8" t="s">
        <v>178</v>
      </c>
      <c r="C179" s="40" t="s">
        <v>91</v>
      </c>
      <c r="D179" s="40">
        <v>4</v>
      </c>
      <c r="E179" s="40">
        <v>8</v>
      </c>
      <c r="F179" s="40">
        <v>1</v>
      </c>
      <c r="G179" s="40">
        <v>7</v>
      </c>
      <c r="H179" s="40">
        <v>379.2</v>
      </c>
      <c r="I179" s="40">
        <v>43</v>
      </c>
      <c r="J179" s="40">
        <v>336.2</v>
      </c>
      <c r="K179" s="40">
        <v>17</v>
      </c>
      <c r="L179" s="40">
        <v>2</v>
      </c>
      <c r="M179" s="40">
        <v>15</v>
      </c>
      <c r="N179" s="142" t="s">
        <v>394</v>
      </c>
      <c r="O179" s="147" t="s">
        <v>289</v>
      </c>
      <c r="P179" s="146">
        <v>45658</v>
      </c>
    </row>
    <row r="180" spans="1:16" s="50" customFormat="1" ht="42.75" customHeight="1">
      <c r="A180" s="8">
        <v>42</v>
      </c>
      <c r="B180" s="8" t="s">
        <v>178</v>
      </c>
      <c r="C180" s="40" t="s">
        <v>290</v>
      </c>
      <c r="D180" s="40">
        <v>18</v>
      </c>
      <c r="E180" s="40">
        <v>12</v>
      </c>
      <c r="F180" s="40">
        <v>1</v>
      </c>
      <c r="G180" s="40">
        <v>11</v>
      </c>
      <c r="H180" s="40">
        <v>737.7</v>
      </c>
      <c r="I180" s="40">
        <v>54.3</v>
      </c>
      <c r="J180" s="40">
        <v>683.4</v>
      </c>
      <c r="K180" s="40">
        <v>33</v>
      </c>
      <c r="L180" s="40">
        <v>2</v>
      </c>
      <c r="M180" s="40">
        <v>31</v>
      </c>
      <c r="N180" s="142" t="s">
        <v>395</v>
      </c>
      <c r="O180" s="147" t="s">
        <v>291</v>
      </c>
      <c r="P180" s="146">
        <v>45658</v>
      </c>
    </row>
    <row r="181" spans="1:16" s="50" customFormat="1" ht="42.75" customHeight="1">
      <c r="A181" s="8">
        <v>43</v>
      </c>
      <c r="B181" s="8" t="s">
        <v>178</v>
      </c>
      <c r="C181" s="40" t="s">
        <v>99</v>
      </c>
      <c r="D181" s="40">
        <v>23</v>
      </c>
      <c r="E181" s="40">
        <v>18</v>
      </c>
      <c r="F181" s="40">
        <v>1</v>
      </c>
      <c r="G181" s="40">
        <v>17</v>
      </c>
      <c r="H181" s="40">
        <v>966.62</v>
      </c>
      <c r="I181" s="40">
        <v>71.8</v>
      </c>
      <c r="J181" s="40">
        <v>894.82</v>
      </c>
      <c r="K181" s="40">
        <v>42</v>
      </c>
      <c r="L181" s="40">
        <v>2</v>
      </c>
      <c r="M181" s="40">
        <v>40</v>
      </c>
      <c r="N181" s="142" t="s">
        <v>396</v>
      </c>
      <c r="O181" s="147" t="s">
        <v>292</v>
      </c>
      <c r="P181" s="146">
        <v>45658</v>
      </c>
    </row>
    <row r="182" spans="1:16" s="50" customFormat="1" ht="42.75" customHeight="1">
      <c r="A182" s="8">
        <v>44</v>
      </c>
      <c r="B182" s="8" t="s">
        <v>178</v>
      </c>
      <c r="C182" s="40" t="s">
        <v>91</v>
      </c>
      <c r="D182" s="40">
        <v>12</v>
      </c>
      <c r="E182" s="40">
        <v>12</v>
      </c>
      <c r="F182" s="40">
        <v>5</v>
      </c>
      <c r="G182" s="40">
        <v>7</v>
      </c>
      <c r="H182" s="40">
        <v>503.5</v>
      </c>
      <c r="I182" s="40">
        <v>221</v>
      </c>
      <c r="J182" s="40">
        <v>282.5</v>
      </c>
      <c r="K182" s="40">
        <v>18</v>
      </c>
      <c r="L182" s="40">
        <v>8</v>
      </c>
      <c r="M182" s="40">
        <v>10</v>
      </c>
      <c r="N182" s="142" t="s">
        <v>397</v>
      </c>
      <c r="O182" s="147" t="s">
        <v>316</v>
      </c>
      <c r="P182" s="146">
        <v>46023</v>
      </c>
    </row>
    <row r="183" spans="1:16" s="50" customFormat="1" ht="42.75" customHeight="1">
      <c r="A183" s="8">
        <v>45</v>
      </c>
      <c r="B183" s="8" t="s">
        <v>178</v>
      </c>
      <c r="C183" s="40" t="s">
        <v>91</v>
      </c>
      <c r="D183" s="40">
        <v>16</v>
      </c>
      <c r="E183" s="40">
        <v>4</v>
      </c>
      <c r="F183" s="40">
        <v>2</v>
      </c>
      <c r="G183" s="40">
        <v>2</v>
      </c>
      <c r="H183" s="40">
        <v>379</v>
      </c>
      <c r="I183" s="40">
        <v>143.5</v>
      </c>
      <c r="J183" s="40">
        <v>235.5</v>
      </c>
      <c r="K183" s="40">
        <v>9</v>
      </c>
      <c r="L183" s="40">
        <v>5</v>
      </c>
      <c r="M183" s="40">
        <v>4</v>
      </c>
      <c r="N183" s="142" t="s">
        <v>398</v>
      </c>
      <c r="O183" s="147" t="s">
        <v>317</v>
      </c>
      <c r="P183" s="146">
        <v>46023</v>
      </c>
    </row>
    <row r="184" spans="1:16" s="50" customFormat="1" ht="42.75" customHeight="1">
      <c r="A184" s="8">
        <v>46</v>
      </c>
      <c r="B184" s="8" t="s">
        <v>178</v>
      </c>
      <c r="C184" s="40" t="s">
        <v>91</v>
      </c>
      <c r="D184" s="40">
        <v>7</v>
      </c>
      <c r="E184" s="40">
        <v>8</v>
      </c>
      <c r="F184" s="40">
        <v>6</v>
      </c>
      <c r="G184" s="40">
        <v>2</v>
      </c>
      <c r="H184" s="40">
        <v>379.4</v>
      </c>
      <c r="I184" s="40">
        <v>282.3</v>
      </c>
      <c r="J184" s="40">
        <v>97.1</v>
      </c>
      <c r="K184" s="40">
        <v>20</v>
      </c>
      <c r="L184" s="40">
        <v>15</v>
      </c>
      <c r="M184" s="40">
        <v>5</v>
      </c>
      <c r="N184" s="142" t="s">
        <v>399</v>
      </c>
      <c r="O184" s="147" t="s">
        <v>318</v>
      </c>
      <c r="P184" s="146">
        <v>46023</v>
      </c>
    </row>
    <row r="185" spans="1:16" s="50" customFormat="1" ht="42.75" customHeight="1">
      <c r="A185" s="8">
        <v>47</v>
      </c>
      <c r="B185" s="8" t="s">
        <v>178</v>
      </c>
      <c r="C185" s="40" t="s">
        <v>91</v>
      </c>
      <c r="D185" s="40">
        <v>10</v>
      </c>
      <c r="E185" s="40">
        <v>8</v>
      </c>
      <c r="F185" s="40">
        <v>2</v>
      </c>
      <c r="G185" s="40">
        <v>6</v>
      </c>
      <c r="H185" s="40">
        <v>379.5</v>
      </c>
      <c r="I185" s="40">
        <v>90.9</v>
      </c>
      <c r="J185" s="40">
        <v>288.60000000000002</v>
      </c>
      <c r="K185" s="40">
        <v>13</v>
      </c>
      <c r="L185" s="40">
        <v>2</v>
      </c>
      <c r="M185" s="40">
        <v>11</v>
      </c>
      <c r="N185" s="142" t="s">
        <v>400</v>
      </c>
      <c r="O185" s="147" t="s">
        <v>319</v>
      </c>
      <c r="P185" s="146">
        <v>46023</v>
      </c>
    </row>
    <row r="186" spans="1:16" s="50" customFormat="1" ht="42.75" customHeight="1">
      <c r="A186" s="8">
        <v>48</v>
      </c>
      <c r="B186" s="8" t="s">
        <v>178</v>
      </c>
      <c r="C186" s="40" t="s">
        <v>91</v>
      </c>
      <c r="D186" s="40">
        <v>9</v>
      </c>
      <c r="E186" s="40">
        <v>8</v>
      </c>
      <c r="F186" s="40">
        <v>2</v>
      </c>
      <c r="G186" s="40">
        <v>6</v>
      </c>
      <c r="H186" s="40">
        <v>378.3</v>
      </c>
      <c r="I186" s="40">
        <v>103.3</v>
      </c>
      <c r="J186" s="40">
        <v>275</v>
      </c>
      <c r="K186" s="40">
        <v>15</v>
      </c>
      <c r="L186" s="40">
        <v>7</v>
      </c>
      <c r="M186" s="40">
        <v>8</v>
      </c>
      <c r="N186" s="142" t="s">
        <v>401</v>
      </c>
      <c r="O186" s="147" t="s">
        <v>320</v>
      </c>
      <c r="P186" s="146">
        <v>46023</v>
      </c>
    </row>
    <row r="187" spans="1:16" s="50" customFormat="1" ht="42.75" customHeight="1">
      <c r="A187" s="8">
        <v>49</v>
      </c>
      <c r="B187" s="8" t="s">
        <v>178</v>
      </c>
      <c r="C187" s="40" t="s">
        <v>95</v>
      </c>
      <c r="D187" s="40">
        <v>4</v>
      </c>
      <c r="E187" s="40">
        <v>12</v>
      </c>
      <c r="F187" s="40">
        <v>2</v>
      </c>
      <c r="G187" s="40">
        <v>10</v>
      </c>
      <c r="H187" s="40">
        <v>505.3</v>
      </c>
      <c r="I187" s="40">
        <v>94.6</v>
      </c>
      <c r="J187" s="40">
        <v>410.7</v>
      </c>
      <c r="K187" s="40">
        <v>24</v>
      </c>
      <c r="L187" s="40">
        <v>5</v>
      </c>
      <c r="M187" s="40">
        <v>19</v>
      </c>
      <c r="N187" s="142" t="s">
        <v>402</v>
      </c>
      <c r="O187" s="147" t="s">
        <v>321</v>
      </c>
      <c r="P187" s="146">
        <v>46023</v>
      </c>
    </row>
    <row r="188" spans="1:16" s="50" customFormat="1" ht="42.75" customHeight="1">
      <c r="A188" s="8">
        <v>50</v>
      </c>
      <c r="B188" s="8" t="s">
        <v>178</v>
      </c>
      <c r="C188" s="40" t="s">
        <v>95</v>
      </c>
      <c r="D188" s="40">
        <v>6</v>
      </c>
      <c r="E188" s="40">
        <v>12</v>
      </c>
      <c r="F188" s="40">
        <v>2</v>
      </c>
      <c r="G188" s="40">
        <v>10</v>
      </c>
      <c r="H188" s="40">
        <v>503.5</v>
      </c>
      <c r="I188" s="40">
        <v>115</v>
      </c>
      <c r="J188" s="40">
        <v>388.5</v>
      </c>
      <c r="K188" s="40">
        <v>29</v>
      </c>
      <c r="L188" s="40">
        <v>4</v>
      </c>
      <c r="M188" s="40">
        <v>25</v>
      </c>
      <c r="N188" s="142" t="s">
        <v>403</v>
      </c>
      <c r="O188" s="147" t="s">
        <v>322</v>
      </c>
      <c r="P188" s="146">
        <v>46023</v>
      </c>
    </row>
    <row r="189" spans="1:16" s="50" customFormat="1" ht="42.75" customHeight="1">
      <c r="A189" s="8">
        <v>51</v>
      </c>
      <c r="B189" s="8" t="s">
        <v>178</v>
      </c>
      <c r="C189" s="40" t="s">
        <v>91</v>
      </c>
      <c r="D189" s="40">
        <v>19</v>
      </c>
      <c r="E189" s="40">
        <v>8</v>
      </c>
      <c r="F189" s="40">
        <v>3</v>
      </c>
      <c r="G189" s="40">
        <v>5</v>
      </c>
      <c r="H189" s="40">
        <v>378.6</v>
      </c>
      <c r="I189" s="40">
        <v>131.19999999999999</v>
      </c>
      <c r="J189" s="40">
        <v>247.4</v>
      </c>
      <c r="K189" s="40">
        <v>19</v>
      </c>
      <c r="L189" s="40">
        <v>6</v>
      </c>
      <c r="M189" s="40">
        <v>13</v>
      </c>
      <c r="N189" s="142" t="s">
        <v>404</v>
      </c>
      <c r="O189" s="147" t="s">
        <v>323</v>
      </c>
      <c r="P189" s="146">
        <v>46023</v>
      </c>
    </row>
    <row r="190" spans="1:16" s="50" customFormat="1" ht="42.75" customHeight="1">
      <c r="A190" s="8">
        <v>52</v>
      </c>
      <c r="B190" s="8" t="s">
        <v>178</v>
      </c>
      <c r="C190" s="40" t="s">
        <v>95</v>
      </c>
      <c r="D190" s="40">
        <v>5</v>
      </c>
      <c r="E190" s="40">
        <v>12</v>
      </c>
      <c r="F190" s="40">
        <v>3</v>
      </c>
      <c r="G190" s="40">
        <v>9</v>
      </c>
      <c r="H190" s="40">
        <v>505.2</v>
      </c>
      <c r="I190" s="40">
        <v>139</v>
      </c>
      <c r="J190" s="40">
        <v>366.2</v>
      </c>
      <c r="K190" s="40">
        <v>19</v>
      </c>
      <c r="L190" s="40">
        <v>6</v>
      </c>
      <c r="M190" s="40">
        <v>13</v>
      </c>
      <c r="N190" s="142" t="s">
        <v>405</v>
      </c>
      <c r="O190" s="147" t="s">
        <v>324</v>
      </c>
      <c r="P190" s="146">
        <v>46023</v>
      </c>
    </row>
    <row r="191" spans="1:16" s="50" customFormat="1" ht="42.75" customHeight="1">
      <c r="A191" s="8">
        <v>53</v>
      </c>
      <c r="B191" s="8" t="s">
        <v>178</v>
      </c>
      <c r="C191" s="40" t="s">
        <v>91</v>
      </c>
      <c r="D191" s="40">
        <v>22</v>
      </c>
      <c r="E191" s="40">
        <v>12</v>
      </c>
      <c r="F191" s="40">
        <v>3</v>
      </c>
      <c r="G191" s="40">
        <v>9</v>
      </c>
      <c r="H191" s="40">
        <v>503.5</v>
      </c>
      <c r="I191" s="40">
        <v>124.3</v>
      </c>
      <c r="J191" s="40">
        <v>379.2</v>
      </c>
      <c r="K191" s="40">
        <v>16</v>
      </c>
      <c r="L191" s="40">
        <v>7</v>
      </c>
      <c r="M191" s="40">
        <v>9</v>
      </c>
      <c r="N191" s="142" t="s">
        <v>406</v>
      </c>
      <c r="O191" s="147" t="s">
        <v>325</v>
      </c>
      <c r="P191" s="146">
        <v>46023</v>
      </c>
    </row>
    <row r="192" spans="1:16" s="50" customFormat="1" ht="42.75" customHeight="1">
      <c r="A192" s="8">
        <v>54</v>
      </c>
      <c r="B192" s="8" t="s">
        <v>178</v>
      </c>
      <c r="C192" s="40" t="s">
        <v>91</v>
      </c>
      <c r="D192" s="40">
        <v>26</v>
      </c>
      <c r="E192" s="40">
        <v>4</v>
      </c>
      <c r="F192" s="40">
        <v>1</v>
      </c>
      <c r="G192" s="40">
        <v>3</v>
      </c>
      <c r="H192" s="40">
        <v>297.89999999999998</v>
      </c>
      <c r="I192" s="40">
        <v>71.2</v>
      </c>
      <c r="J192" s="40">
        <v>226.7</v>
      </c>
      <c r="K192" s="40">
        <v>12</v>
      </c>
      <c r="L192" s="40">
        <v>5</v>
      </c>
      <c r="M192" s="40">
        <v>7</v>
      </c>
      <c r="N192" s="142" t="s">
        <v>407</v>
      </c>
      <c r="O192" s="147" t="s">
        <v>326</v>
      </c>
      <c r="P192" s="146">
        <v>46023</v>
      </c>
    </row>
    <row r="193" spans="1:16" s="50" customFormat="1" ht="42.75" customHeight="1">
      <c r="A193" s="8">
        <v>55</v>
      </c>
      <c r="B193" s="8" t="s">
        <v>178</v>
      </c>
      <c r="C193" s="40" t="s">
        <v>91</v>
      </c>
      <c r="D193" s="40">
        <v>18</v>
      </c>
      <c r="E193" s="40">
        <v>8</v>
      </c>
      <c r="F193" s="40">
        <v>5</v>
      </c>
      <c r="G193" s="40">
        <v>3</v>
      </c>
      <c r="H193" s="40">
        <v>378.8</v>
      </c>
      <c r="I193" s="40">
        <v>242.8</v>
      </c>
      <c r="J193" s="40">
        <v>136</v>
      </c>
      <c r="K193" s="40">
        <v>16</v>
      </c>
      <c r="L193" s="40">
        <v>10</v>
      </c>
      <c r="M193" s="40">
        <v>6</v>
      </c>
      <c r="N193" s="142" t="s">
        <v>408</v>
      </c>
      <c r="O193" s="147" t="s">
        <v>327</v>
      </c>
      <c r="P193" s="146">
        <v>46023</v>
      </c>
    </row>
    <row r="194" spans="1:16" s="50" customFormat="1" ht="42.75" customHeight="1">
      <c r="A194" s="8">
        <v>56</v>
      </c>
      <c r="B194" s="8" t="s">
        <v>178</v>
      </c>
      <c r="C194" s="40" t="s">
        <v>91</v>
      </c>
      <c r="D194" s="40">
        <v>21</v>
      </c>
      <c r="E194" s="40">
        <v>12</v>
      </c>
      <c r="F194" s="40">
        <v>4</v>
      </c>
      <c r="G194" s="40">
        <v>8</v>
      </c>
      <c r="H194" s="40">
        <v>504.5</v>
      </c>
      <c r="I194" s="40">
        <v>178.5</v>
      </c>
      <c r="J194" s="40">
        <v>326</v>
      </c>
      <c r="K194" s="40">
        <v>17</v>
      </c>
      <c r="L194" s="40">
        <v>4</v>
      </c>
      <c r="M194" s="40">
        <v>13</v>
      </c>
      <c r="N194" s="142" t="s">
        <v>409</v>
      </c>
      <c r="O194" s="147" t="s">
        <v>328</v>
      </c>
      <c r="P194" s="146">
        <v>46023</v>
      </c>
    </row>
    <row r="195" spans="1:16" s="50" customFormat="1" ht="42.75" customHeight="1">
      <c r="A195" s="8">
        <v>57</v>
      </c>
      <c r="B195" s="8" t="s">
        <v>178</v>
      </c>
      <c r="C195" s="40" t="s">
        <v>91</v>
      </c>
      <c r="D195" s="40">
        <v>23</v>
      </c>
      <c r="E195" s="40">
        <v>8</v>
      </c>
      <c r="F195" s="40">
        <v>4</v>
      </c>
      <c r="G195" s="40">
        <v>4</v>
      </c>
      <c r="H195" s="40">
        <v>379</v>
      </c>
      <c r="I195" s="40">
        <v>188.4</v>
      </c>
      <c r="J195" s="40">
        <v>190.6</v>
      </c>
      <c r="K195" s="40">
        <v>14</v>
      </c>
      <c r="L195" s="40">
        <v>9</v>
      </c>
      <c r="M195" s="40">
        <v>5</v>
      </c>
      <c r="N195" s="142" t="s">
        <v>410</v>
      </c>
      <c r="O195" s="147" t="s">
        <v>329</v>
      </c>
      <c r="P195" s="146">
        <v>46023</v>
      </c>
    </row>
    <row r="196" spans="1:16" s="50" customFormat="1" ht="42.75" customHeight="1">
      <c r="A196" s="8">
        <v>58</v>
      </c>
      <c r="B196" s="8" t="s">
        <v>178</v>
      </c>
      <c r="C196" s="40" t="s">
        <v>95</v>
      </c>
      <c r="D196" s="40">
        <v>10</v>
      </c>
      <c r="E196" s="40">
        <v>12</v>
      </c>
      <c r="F196" s="40">
        <v>1</v>
      </c>
      <c r="G196" s="40">
        <v>11</v>
      </c>
      <c r="H196" s="40">
        <v>718.2</v>
      </c>
      <c r="I196" s="40">
        <v>69.2</v>
      </c>
      <c r="J196" s="40">
        <v>649</v>
      </c>
      <c r="K196" s="40">
        <v>28</v>
      </c>
      <c r="L196" s="40">
        <v>1</v>
      </c>
      <c r="M196" s="40">
        <v>27</v>
      </c>
      <c r="N196" s="142" t="s">
        <v>411</v>
      </c>
      <c r="O196" s="147" t="s">
        <v>330</v>
      </c>
      <c r="P196" s="146">
        <v>46023</v>
      </c>
    </row>
    <row r="197" spans="1:16" s="50" customFormat="1" ht="42.75" customHeight="1">
      <c r="A197" s="8">
        <v>59</v>
      </c>
      <c r="B197" s="8" t="s">
        <v>178</v>
      </c>
      <c r="C197" s="40" t="s">
        <v>331</v>
      </c>
      <c r="D197" s="40">
        <v>30</v>
      </c>
      <c r="E197" s="40">
        <v>4</v>
      </c>
      <c r="F197" s="40">
        <v>0</v>
      </c>
      <c r="G197" s="40">
        <v>4</v>
      </c>
      <c r="H197" s="40">
        <v>298.5</v>
      </c>
      <c r="I197" s="40">
        <v>0</v>
      </c>
      <c r="J197" s="40">
        <v>298.5</v>
      </c>
      <c r="K197" s="40">
        <v>6</v>
      </c>
      <c r="L197" s="40">
        <v>0</v>
      </c>
      <c r="M197" s="40">
        <v>6</v>
      </c>
      <c r="N197" s="142" t="s">
        <v>412</v>
      </c>
      <c r="O197" s="147" t="s">
        <v>332</v>
      </c>
      <c r="P197" s="146">
        <v>46023</v>
      </c>
    </row>
    <row r="198" spans="1:16" s="50" customFormat="1" ht="42.75" customHeight="1">
      <c r="A198" s="8">
        <v>60</v>
      </c>
      <c r="B198" s="8" t="s">
        <v>178</v>
      </c>
      <c r="C198" s="40" t="s">
        <v>99</v>
      </c>
      <c r="D198" s="40">
        <v>30</v>
      </c>
      <c r="E198" s="40">
        <v>12</v>
      </c>
      <c r="F198" s="40">
        <v>6</v>
      </c>
      <c r="G198" s="40">
        <v>6</v>
      </c>
      <c r="H198" s="40">
        <v>786.2</v>
      </c>
      <c r="I198" s="40">
        <v>358.7</v>
      </c>
      <c r="J198" s="40">
        <v>427.5</v>
      </c>
      <c r="K198" s="40">
        <v>32</v>
      </c>
      <c r="L198" s="40">
        <v>10</v>
      </c>
      <c r="M198" s="40">
        <v>22</v>
      </c>
      <c r="N198" s="142" t="s">
        <v>413</v>
      </c>
      <c r="O198" s="147" t="s">
        <v>333</v>
      </c>
      <c r="P198" s="146">
        <v>46023</v>
      </c>
    </row>
    <row r="199" spans="1:16" s="50" customFormat="1" ht="42.75" customHeight="1">
      <c r="A199" s="8">
        <v>61</v>
      </c>
      <c r="B199" s="8" t="s">
        <v>178</v>
      </c>
      <c r="C199" s="40" t="s">
        <v>91</v>
      </c>
      <c r="D199" s="40">
        <v>28</v>
      </c>
      <c r="E199" s="40">
        <v>8</v>
      </c>
      <c r="F199" s="40">
        <v>2</v>
      </c>
      <c r="G199" s="40">
        <v>6</v>
      </c>
      <c r="H199" s="40">
        <v>381.8</v>
      </c>
      <c r="I199" s="40">
        <v>95.7</v>
      </c>
      <c r="J199" s="40">
        <v>286.10000000000002</v>
      </c>
      <c r="K199" s="40">
        <v>15</v>
      </c>
      <c r="L199" s="40">
        <v>3</v>
      </c>
      <c r="M199" s="40">
        <v>12</v>
      </c>
      <c r="N199" s="142" t="s">
        <v>414</v>
      </c>
      <c r="O199" s="147" t="s">
        <v>334</v>
      </c>
      <c r="P199" s="146">
        <v>46023</v>
      </c>
    </row>
    <row r="200" spans="1:16" s="50" customFormat="1" ht="42.75" customHeight="1">
      <c r="A200" s="8">
        <v>62</v>
      </c>
      <c r="B200" s="8" t="s">
        <v>178</v>
      </c>
      <c r="C200" s="40" t="s">
        <v>91</v>
      </c>
      <c r="D200" s="40">
        <v>29</v>
      </c>
      <c r="E200" s="40">
        <v>8</v>
      </c>
      <c r="F200" s="40">
        <v>1</v>
      </c>
      <c r="G200" s="40">
        <v>7</v>
      </c>
      <c r="H200" s="40">
        <v>378.8</v>
      </c>
      <c r="I200" s="40">
        <v>42.2</v>
      </c>
      <c r="J200" s="40">
        <v>336.6</v>
      </c>
      <c r="K200" s="40">
        <v>13</v>
      </c>
      <c r="L200" s="40">
        <v>2</v>
      </c>
      <c r="M200" s="40">
        <v>11</v>
      </c>
      <c r="N200" s="142" t="s">
        <v>415</v>
      </c>
      <c r="O200" s="147" t="s">
        <v>335</v>
      </c>
      <c r="P200" s="146">
        <v>46023</v>
      </c>
    </row>
    <row r="201" spans="1:16" s="50" customFormat="1" ht="42.75" customHeight="1">
      <c r="A201" s="8">
        <v>63</v>
      </c>
      <c r="B201" s="8" t="s">
        <v>178</v>
      </c>
      <c r="C201" s="40" t="s">
        <v>91</v>
      </c>
      <c r="D201" s="40">
        <v>27</v>
      </c>
      <c r="E201" s="40">
        <v>12</v>
      </c>
      <c r="F201" s="40">
        <v>3</v>
      </c>
      <c r="G201" s="40">
        <v>9</v>
      </c>
      <c r="H201" s="40">
        <v>503.5</v>
      </c>
      <c r="I201" s="40">
        <v>117.1</v>
      </c>
      <c r="J201" s="40">
        <v>386.4</v>
      </c>
      <c r="K201" s="40">
        <v>28</v>
      </c>
      <c r="L201" s="40">
        <v>5</v>
      </c>
      <c r="M201" s="40">
        <v>23</v>
      </c>
      <c r="N201" s="142" t="s">
        <v>416</v>
      </c>
      <c r="O201" s="147" t="s">
        <v>336</v>
      </c>
      <c r="P201" s="146">
        <v>46023</v>
      </c>
    </row>
    <row r="202" spans="1:16" s="50" customFormat="1" ht="42.75" customHeight="1">
      <c r="A202" s="8">
        <v>64</v>
      </c>
      <c r="B202" s="8" t="s">
        <v>178</v>
      </c>
      <c r="C202" s="40" t="s">
        <v>95</v>
      </c>
      <c r="D202" s="40">
        <v>8</v>
      </c>
      <c r="E202" s="40">
        <v>12</v>
      </c>
      <c r="F202" s="40">
        <v>3</v>
      </c>
      <c r="G202" s="40">
        <v>9</v>
      </c>
      <c r="H202" s="40">
        <v>718.2</v>
      </c>
      <c r="I202" s="40">
        <v>189</v>
      </c>
      <c r="J202" s="40">
        <v>529.20000000000005</v>
      </c>
      <c r="K202" s="40">
        <v>27</v>
      </c>
      <c r="L202" s="40">
        <v>8</v>
      </c>
      <c r="M202" s="40">
        <v>19</v>
      </c>
      <c r="N202" s="142" t="s">
        <v>417</v>
      </c>
      <c r="O202" s="147" t="s">
        <v>337</v>
      </c>
      <c r="P202" s="146">
        <v>46023</v>
      </c>
    </row>
    <row r="203" spans="1:16" s="50" customFormat="1" ht="42.75" customHeight="1">
      <c r="A203" s="8">
        <v>65</v>
      </c>
      <c r="B203" s="8" t="s">
        <v>178</v>
      </c>
      <c r="C203" s="40" t="s">
        <v>95</v>
      </c>
      <c r="D203" s="40">
        <v>29</v>
      </c>
      <c r="E203" s="40">
        <v>12</v>
      </c>
      <c r="F203" s="40">
        <v>0</v>
      </c>
      <c r="G203" s="40">
        <v>12</v>
      </c>
      <c r="H203" s="40">
        <v>789.8</v>
      </c>
      <c r="I203" s="40">
        <v>0</v>
      </c>
      <c r="J203" s="40">
        <v>789.8</v>
      </c>
      <c r="K203" s="40">
        <v>21</v>
      </c>
      <c r="L203" s="40">
        <v>0</v>
      </c>
      <c r="M203" s="40">
        <v>21</v>
      </c>
      <c r="N203" s="142" t="s">
        <v>418</v>
      </c>
      <c r="O203" s="147" t="s">
        <v>419</v>
      </c>
      <c r="P203" s="148">
        <v>46388</v>
      </c>
    </row>
    <row r="204" spans="1:16" s="50" customFormat="1" ht="42.75" customHeight="1">
      <c r="A204" s="8">
        <v>66</v>
      </c>
      <c r="B204" s="8" t="s">
        <v>178</v>
      </c>
      <c r="C204" s="40" t="s">
        <v>331</v>
      </c>
      <c r="D204" s="40">
        <v>33</v>
      </c>
      <c r="E204" s="40">
        <v>8</v>
      </c>
      <c r="F204" s="40">
        <v>4</v>
      </c>
      <c r="G204" s="40">
        <v>4</v>
      </c>
      <c r="H204" s="40">
        <v>377.2</v>
      </c>
      <c r="I204" s="40">
        <v>189.3</v>
      </c>
      <c r="J204" s="40">
        <v>187.9</v>
      </c>
      <c r="K204" s="40">
        <v>20</v>
      </c>
      <c r="L204" s="40">
        <v>10</v>
      </c>
      <c r="M204" s="40">
        <v>10</v>
      </c>
      <c r="N204" s="142" t="s">
        <v>636</v>
      </c>
      <c r="O204" s="147" t="s">
        <v>637</v>
      </c>
      <c r="P204" s="148">
        <v>46388</v>
      </c>
    </row>
    <row r="205" spans="1:16" s="50" customFormat="1" ht="42.75" customHeight="1">
      <c r="A205" s="8">
        <v>67</v>
      </c>
      <c r="B205" s="8" t="s">
        <v>178</v>
      </c>
      <c r="C205" s="40" t="s">
        <v>331</v>
      </c>
      <c r="D205" s="40">
        <v>37</v>
      </c>
      <c r="E205" s="40">
        <v>12</v>
      </c>
      <c r="F205" s="40">
        <v>5</v>
      </c>
      <c r="G205" s="40">
        <v>7</v>
      </c>
      <c r="H205" s="40">
        <v>503.3</v>
      </c>
      <c r="I205" s="40">
        <v>207</v>
      </c>
      <c r="J205" s="40">
        <v>296.3</v>
      </c>
      <c r="K205" s="40">
        <v>20</v>
      </c>
      <c r="L205" s="40">
        <v>9</v>
      </c>
      <c r="M205" s="40">
        <v>11</v>
      </c>
      <c r="N205" s="142" t="s">
        <v>638</v>
      </c>
      <c r="O205" s="147" t="s">
        <v>639</v>
      </c>
      <c r="P205" s="148">
        <v>46388</v>
      </c>
    </row>
    <row r="206" spans="1:16" s="50" customFormat="1" ht="42.75" customHeight="1">
      <c r="A206" s="8">
        <v>68</v>
      </c>
      <c r="B206" s="8" t="s">
        <v>178</v>
      </c>
      <c r="C206" s="40" t="s">
        <v>331</v>
      </c>
      <c r="D206" s="40">
        <v>38</v>
      </c>
      <c r="E206" s="40">
        <v>12</v>
      </c>
      <c r="F206" s="40">
        <v>5</v>
      </c>
      <c r="G206" s="40">
        <v>7</v>
      </c>
      <c r="H206" s="40">
        <v>503.5</v>
      </c>
      <c r="I206" s="40">
        <v>211.6</v>
      </c>
      <c r="J206" s="40">
        <v>291.89999999999998</v>
      </c>
      <c r="K206" s="40">
        <v>28</v>
      </c>
      <c r="L206" s="40">
        <v>7</v>
      </c>
      <c r="M206" s="40">
        <v>21</v>
      </c>
      <c r="N206" s="142" t="s">
        <v>640</v>
      </c>
      <c r="O206" s="147" t="s">
        <v>641</v>
      </c>
      <c r="P206" s="148">
        <v>46388</v>
      </c>
    </row>
    <row r="207" spans="1:16" s="50" customFormat="1" ht="42.75" customHeight="1">
      <c r="A207" s="8">
        <v>69</v>
      </c>
      <c r="B207" s="8" t="s">
        <v>178</v>
      </c>
      <c r="C207" s="40" t="s">
        <v>331</v>
      </c>
      <c r="D207" s="40">
        <v>32</v>
      </c>
      <c r="E207" s="40">
        <v>8</v>
      </c>
      <c r="F207" s="40">
        <v>4</v>
      </c>
      <c r="G207" s="40">
        <v>4</v>
      </c>
      <c r="H207" s="40">
        <v>380</v>
      </c>
      <c r="I207" s="40">
        <v>189.6</v>
      </c>
      <c r="J207" s="40">
        <v>190.4</v>
      </c>
      <c r="K207" s="40">
        <v>11</v>
      </c>
      <c r="L207" s="40">
        <v>7</v>
      </c>
      <c r="M207" s="40">
        <v>4</v>
      </c>
      <c r="N207" s="142" t="s">
        <v>642</v>
      </c>
      <c r="O207" s="147" t="s">
        <v>643</v>
      </c>
      <c r="P207" s="148">
        <v>46388</v>
      </c>
    </row>
    <row r="208" spans="1:16" s="50" customFormat="1" ht="42.75" customHeight="1">
      <c r="A208" s="8">
        <v>70</v>
      </c>
      <c r="B208" s="8" t="s">
        <v>178</v>
      </c>
      <c r="C208" s="40" t="s">
        <v>331</v>
      </c>
      <c r="D208" s="40">
        <v>31</v>
      </c>
      <c r="E208" s="40">
        <v>8</v>
      </c>
      <c r="F208" s="40">
        <v>2</v>
      </c>
      <c r="G208" s="40">
        <v>6</v>
      </c>
      <c r="H208" s="40">
        <v>378.7</v>
      </c>
      <c r="I208" s="40">
        <v>84.2</v>
      </c>
      <c r="J208" s="40">
        <v>294.5</v>
      </c>
      <c r="K208" s="40">
        <v>18</v>
      </c>
      <c r="L208" s="40">
        <v>3</v>
      </c>
      <c r="M208" s="40">
        <v>15</v>
      </c>
      <c r="N208" s="142" t="s">
        <v>644</v>
      </c>
      <c r="O208" s="147" t="s">
        <v>645</v>
      </c>
      <c r="P208" s="148">
        <v>46388</v>
      </c>
    </row>
    <row r="209" spans="1:16" s="50" customFormat="1" ht="42.75" customHeight="1">
      <c r="A209" s="8">
        <v>71</v>
      </c>
      <c r="B209" s="8" t="s">
        <v>178</v>
      </c>
      <c r="C209" s="40" t="s">
        <v>646</v>
      </c>
      <c r="D209" s="40">
        <v>27</v>
      </c>
      <c r="E209" s="40">
        <v>2</v>
      </c>
      <c r="F209" s="40">
        <v>2</v>
      </c>
      <c r="G209" s="40">
        <v>0</v>
      </c>
      <c r="H209" s="40">
        <v>146.69999999999999</v>
      </c>
      <c r="I209" s="40">
        <v>73.349999999999994</v>
      </c>
      <c r="J209" s="40">
        <v>73.349999999999994</v>
      </c>
      <c r="K209" s="40">
        <v>3</v>
      </c>
      <c r="L209" s="40">
        <v>3</v>
      </c>
      <c r="M209" s="40">
        <v>0</v>
      </c>
      <c r="N209" s="142" t="s">
        <v>647</v>
      </c>
      <c r="O209" s="147" t="s">
        <v>648</v>
      </c>
      <c r="P209" s="148">
        <v>46388</v>
      </c>
    </row>
    <row r="210" spans="1:16" s="50" customFormat="1" ht="42.75" customHeight="1">
      <c r="A210" s="8">
        <v>72</v>
      </c>
      <c r="B210" s="8" t="s">
        <v>178</v>
      </c>
      <c r="C210" s="40" t="s">
        <v>331</v>
      </c>
      <c r="D210" s="40">
        <v>42</v>
      </c>
      <c r="E210" s="40">
        <v>8</v>
      </c>
      <c r="F210" s="40">
        <v>4</v>
      </c>
      <c r="G210" s="40">
        <v>4</v>
      </c>
      <c r="H210" s="40">
        <v>497.2</v>
      </c>
      <c r="I210" s="40">
        <v>244.1</v>
      </c>
      <c r="J210" s="40">
        <v>253.1</v>
      </c>
      <c r="K210" s="40">
        <v>16</v>
      </c>
      <c r="L210" s="40">
        <v>7</v>
      </c>
      <c r="M210" s="40">
        <v>9</v>
      </c>
      <c r="N210" s="142" t="s">
        <v>649</v>
      </c>
      <c r="O210" s="147" t="s">
        <v>650</v>
      </c>
      <c r="P210" s="148">
        <v>46388</v>
      </c>
    </row>
    <row r="211" spans="1:16" s="50" customFormat="1" ht="42.75" customHeight="1">
      <c r="A211" s="8">
        <v>73</v>
      </c>
      <c r="B211" s="8" t="s">
        <v>178</v>
      </c>
      <c r="C211" s="40" t="s">
        <v>331</v>
      </c>
      <c r="D211" s="40">
        <v>41</v>
      </c>
      <c r="E211" s="40">
        <v>8</v>
      </c>
      <c r="F211" s="40">
        <v>2</v>
      </c>
      <c r="G211" s="40">
        <v>6</v>
      </c>
      <c r="H211" s="40">
        <v>497.2</v>
      </c>
      <c r="I211" s="40">
        <v>126.3</v>
      </c>
      <c r="J211" s="40">
        <v>370.9</v>
      </c>
      <c r="K211" s="40">
        <v>17</v>
      </c>
      <c r="L211" s="40">
        <v>4</v>
      </c>
      <c r="M211" s="40">
        <v>13</v>
      </c>
      <c r="N211" s="142" t="s">
        <v>651</v>
      </c>
      <c r="O211" s="147" t="s">
        <v>652</v>
      </c>
      <c r="P211" s="148">
        <v>46388</v>
      </c>
    </row>
    <row r="212" spans="1:16" s="50" customFormat="1" ht="42.75" customHeight="1">
      <c r="A212" s="8">
        <v>74</v>
      </c>
      <c r="B212" s="8" t="s">
        <v>178</v>
      </c>
      <c r="C212" s="40" t="s">
        <v>97</v>
      </c>
      <c r="D212" s="40">
        <v>4</v>
      </c>
      <c r="E212" s="40">
        <v>21</v>
      </c>
      <c r="F212" s="40">
        <v>1</v>
      </c>
      <c r="G212" s="40">
        <v>20</v>
      </c>
      <c r="H212" s="40">
        <v>1200</v>
      </c>
      <c r="I212" s="40">
        <v>57.38</v>
      </c>
      <c r="J212" s="40">
        <v>1142.6199999999999</v>
      </c>
      <c r="K212" s="40">
        <v>43</v>
      </c>
      <c r="L212" s="40">
        <v>3</v>
      </c>
      <c r="M212" s="40">
        <v>40</v>
      </c>
      <c r="N212" s="142" t="s">
        <v>653</v>
      </c>
      <c r="O212" s="147" t="s">
        <v>654</v>
      </c>
      <c r="P212" s="148">
        <v>46388</v>
      </c>
    </row>
    <row r="213" spans="1:16" s="50" customFormat="1" ht="42.75" customHeight="1">
      <c r="A213" s="8">
        <v>75</v>
      </c>
      <c r="B213" s="8" t="s">
        <v>178</v>
      </c>
      <c r="C213" s="40" t="s">
        <v>93</v>
      </c>
      <c r="D213" s="40">
        <v>10</v>
      </c>
      <c r="E213" s="40">
        <v>6</v>
      </c>
      <c r="F213" s="40">
        <v>2</v>
      </c>
      <c r="G213" s="40">
        <v>4</v>
      </c>
      <c r="H213" s="40">
        <v>485.1</v>
      </c>
      <c r="I213" s="40">
        <v>150.19999999999999</v>
      </c>
      <c r="J213" s="40">
        <v>334.9</v>
      </c>
      <c r="K213" s="40">
        <v>14</v>
      </c>
      <c r="L213" s="40">
        <v>5</v>
      </c>
      <c r="M213" s="40">
        <v>9</v>
      </c>
      <c r="N213" s="142" t="s">
        <v>655</v>
      </c>
      <c r="O213" s="147" t="s">
        <v>656</v>
      </c>
      <c r="P213" s="148">
        <v>46388</v>
      </c>
    </row>
    <row r="214" spans="1:16" s="50" customFormat="1" ht="42.75" customHeight="1">
      <c r="A214" s="8">
        <v>76</v>
      </c>
      <c r="B214" s="8" t="s">
        <v>178</v>
      </c>
      <c r="C214" s="40" t="s">
        <v>99</v>
      </c>
      <c r="D214" s="40">
        <v>13</v>
      </c>
      <c r="E214" s="40">
        <v>16</v>
      </c>
      <c r="F214" s="40">
        <v>2</v>
      </c>
      <c r="G214" s="40">
        <v>14</v>
      </c>
      <c r="H214" s="40">
        <v>600.1</v>
      </c>
      <c r="I214" s="40">
        <v>83.3</v>
      </c>
      <c r="J214" s="40">
        <v>516.79999999999995</v>
      </c>
      <c r="K214" s="40">
        <v>29</v>
      </c>
      <c r="L214" s="40">
        <v>7</v>
      </c>
      <c r="M214" s="40">
        <v>22</v>
      </c>
      <c r="N214" s="142" t="s">
        <v>657</v>
      </c>
      <c r="O214" s="147" t="s">
        <v>658</v>
      </c>
      <c r="P214" s="148">
        <v>46388</v>
      </c>
    </row>
    <row r="215" spans="1:16" s="50" customFormat="1" ht="42.75" customHeight="1">
      <c r="A215" s="8">
        <v>77</v>
      </c>
      <c r="B215" s="8" t="s">
        <v>178</v>
      </c>
      <c r="C215" s="40" t="s">
        <v>331</v>
      </c>
      <c r="D215" s="40">
        <v>17</v>
      </c>
      <c r="E215" s="40">
        <v>8</v>
      </c>
      <c r="F215" s="40">
        <v>4</v>
      </c>
      <c r="G215" s="40">
        <v>4</v>
      </c>
      <c r="H215" s="40">
        <v>378.6</v>
      </c>
      <c r="I215" s="40">
        <v>187.8</v>
      </c>
      <c r="J215" s="40">
        <v>190.8</v>
      </c>
      <c r="K215" s="40">
        <v>7</v>
      </c>
      <c r="L215" s="40">
        <v>3</v>
      </c>
      <c r="M215" s="40">
        <v>4</v>
      </c>
      <c r="N215" s="142" t="s">
        <v>659</v>
      </c>
      <c r="O215" s="147" t="s">
        <v>660</v>
      </c>
      <c r="P215" s="148">
        <v>46388</v>
      </c>
    </row>
    <row r="216" spans="1:16" s="50" customFormat="1" ht="42.75" customHeight="1">
      <c r="A216" s="8">
        <v>78</v>
      </c>
      <c r="B216" s="8" t="s">
        <v>178</v>
      </c>
      <c r="C216" s="40" t="s">
        <v>99</v>
      </c>
      <c r="D216" s="40">
        <v>50</v>
      </c>
      <c r="E216" s="40">
        <v>12</v>
      </c>
      <c r="F216" s="40">
        <v>1</v>
      </c>
      <c r="G216" s="40">
        <v>11</v>
      </c>
      <c r="H216" s="40">
        <v>718.2</v>
      </c>
      <c r="I216" s="40">
        <v>69.400000000000006</v>
      </c>
      <c r="J216" s="40">
        <v>648.79999999999995</v>
      </c>
      <c r="K216" s="40">
        <v>25</v>
      </c>
      <c r="L216" s="40">
        <v>3</v>
      </c>
      <c r="M216" s="40">
        <v>22</v>
      </c>
      <c r="N216" s="142" t="s">
        <v>661</v>
      </c>
      <c r="O216" s="147" t="s">
        <v>662</v>
      </c>
      <c r="P216" s="148">
        <v>46388</v>
      </c>
    </row>
    <row r="217" spans="1:16" s="50" customFormat="1" ht="42.75" customHeight="1">
      <c r="A217" s="8">
        <v>79</v>
      </c>
      <c r="B217" s="8" t="s">
        <v>178</v>
      </c>
      <c r="C217" s="70" t="s">
        <v>95</v>
      </c>
      <c r="D217" s="70">
        <v>49</v>
      </c>
      <c r="E217" s="70">
        <v>14</v>
      </c>
      <c r="F217" s="70">
        <v>3</v>
      </c>
      <c r="G217" s="70">
        <v>11</v>
      </c>
      <c r="H217" s="70">
        <v>718.9</v>
      </c>
      <c r="I217" s="70">
        <v>171.6</v>
      </c>
      <c r="J217" s="70">
        <v>547.29999999999995</v>
      </c>
      <c r="K217" s="70">
        <v>26</v>
      </c>
      <c r="L217" s="70">
        <v>6</v>
      </c>
      <c r="M217" s="70">
        <v>20</v>
      </c>
      <c r="N217" s="142" t="s">
        <v>663</v>
      </c>
      <c r="O217" s="147" t="s">
        <v>664</v>
      </c>
      <c r="P217" s="148">
        <v>46388</v>
      </c>
    </row>
    <row r="218" spans="1:16" s="110" customFormat="1" ht="17.25" customHeight="1">
      <c r="A218" s="106">
        <f>A217</f>
        <v>79</v>
      </c>
      <c r="B218" s="181" t="s">
        <v>241</v>
      </c>
      <c r="C218" s="181"/>
      <c r="D218" s="107"/>
      <c r="E218" s="114">
        <f>SUM(E139:E217)</f>
        <v>890</v>
      </c>
      <c r="F218" s="114">
        <f t="shared" ref="F218:M218" si="15">SUM(F139:F217)</f>
        <v>293</v>
      </c>
      <c r="G218" s="114">
        <f t="shared" si="15"/>
        <v>597</v>
      </c>
      <c r="H218" s="115">
        <f>SUM(H139:H217)</f>
        <v>44519.789999999986</v>
      </c>
      <c r="I218" s="115">
        <f>SUM(I139:I217)</f>
        <v>13423.249999999998</v>
      </c>
      <c r="J218" s="115">
        <f>SUM(J139:J217)</f>
        <v>31096.540000000005</v>
      </c>
      <c r="K218" s="114">
        <f>SUM(K139:K217)</f>
        <v>1794</v>
      </c>
      <c r="L218" s="114">
        <f t="shared" si="15"/>
        <v>571</v>
      </c>
      <c r="M218" s="114">
        <f t="shared" si="15"/>
        <v>1223</v>
      </c>
      <c r="N218" s="144"/>
      <c r="O218" s="130"/>
      <c r="P218" s="149"/>
    </row>
    <row r="219" spans="1:16" s="50" customFormat="1" ht="51.75" customHeight="1">
      <c r="A219" s="222">
        <v>1</v>
      </c>
      <c r="B219" s="222" t="s">
        <v>136</v>
      </c>
      <c r="C219" s="223" t="s">
        <v>15</v>
      </c>
      <c r="D219" s="222">
        <v>21</v>
      </c>
      <c r="E219" s="98">
        <v>2</v>
      </c>
      <c r="F219" s="98">
        <v>2</v>
      </c>
      <c r="G219" s="101">
        <v>0</v>
      </c>
      <c r="H219" s="222">
        <v>153.19999999999999</v>
      </c>
      <c r="I219" s="222">
        <v>153.19999999999999</v>
      </c>
      <c r="J219" s="222">
        <v>0</v>
      </c>
      <c r="K219" s="222">
        <v>5</v>
      </c>
      <c r="L219" s="222">
        <v>5</v>
      </c>
      <c r="M219" s="224">
        <v>0</v>
      </c>
      <c r="N219" s="142" t="s">
        <v>665</v>
      </c>
      <c r="O219" s="142" t="s">
        <v>127</v>
      </c>
      <c r="P219" s="138" t="s">
        <v>188</v>
      </c>
    </row>
    <row r="220" spans="1:16" s="50" customFormat="1" ht="51.75" customHeight="1">
      <c r="A220" s="71">
        <v>2</v>
      </c>
      <c r="B220" s="71" t="s">
        <v>136</v>
      </c>
      <c r="C220" s="225" t="s">
        <v>123</v>
      </c>
      <c r="D220" s="71">
        <v>7</v>
      </c>
      <c r="E220" s="99">
        <v>2</v>
      </c>
      <c r="F220" s="99">
        <v>1</v>
      </c>
      <c r="G220" s="102">
        <v>1</v>
      </c>
      <c r="H220" s="71">
        <v>117.6</v>
      </c>
      <c r="I220" s="71">
        <v>59.1</v>
      </c>
      <c r="J220" s="71">
        <v>58.5</v>
      </c>
      <c r="K220" s="71">
        <v>6</v>
      </c>
      <c r="L220" s="71">
        <v>4</v>
      </c>
      <c r="M220" s="72">
        <v>2</v>
      </c>
      <c r="N220" s="142" t="s">
        <v>666</v>
      </c>
      <c r="O220" s="150" t="s">
        <v>129</v>
      </c>
      <c r="P220" s="102" t="s">
        <v>189</v>
      </c>
    </row>
    <row r="221" spans="1:16" s="50" customFormat="1" ht="51.75" customHeight="1">
      <c r="A221" s="71">
        <v>3</v>
      </c>
      <c r="B221" s="71" t="s">
        <v>136</v>
      </c>
      <c r="C221" s="226" t="s">
        <v>130</v>
      </c>
      <c r="D221" s="71">
        <v>3</v>
      </c>
      <c r="E221" s="99">
        <v>1</v>
      </c>
      <c r="F221" s="99">
        <v>1</v>
      </c>
      <c r="G221" s="102">
        <v>0</v>
      </c>
      <c r="H221" s="71">
        <v>35</v>
      </c>
      <c r="I221" s="71">
        <v>35</v>
      </c>
      <c r="J221" s="71">
        <v>0</v>
      </c>
      <c r="K221" s="71">
        <v>3</v>
      </c>
      <c r="L221" s="71">
        <v>3</v>
      </c>
      <c r="M221" s="72">
        <v>0</v>
      </c>
      <c r="N221" s="142" t="s">
        <v>667</v>
      </c>
      <c r="O221" s="150" t="s">
        <v>131</v>
      </c>
      <c r="P221" s="102" t="s">
        <v>189</v>
      </c>
    </row>
    <row r="222" spans="1:16" s="50" customFormat="1" ht="51.75" customHeight="1">
      <c r="A222" s="71">
        <v>4</v>
      </c>
      <c r="B222" s="71" t="s">
        <v>136</v>
      </c>
      <c r="C222" s="226" t="s">
        <v>130</v>
      </c>
      <c r="D222" s="71">
        <v>5</v>
      </c>
      <c r="E222" s="99">
        <v>1</v>
      </c>
      <c r="F222" s="99">
        <v>1</v>
      </c>
      <c r="G222" s="102">
        <v>0</v>
      </c>
      <c r="H222" s="71">
        <v>35.799999999999997</v>
      </c>
      <c r="I222" s="71">
        <v>35.799999999999997</v>
      </c>
      <c r="J222" s="71">
        <v>0</v>
      </c>
      <c r="K222" s="71">
        <v>3</v>
      </c>
      <c r="L222" s="71">
        <v>3</v>
      </c>
      <c r="M222" s="72">
        <v>0</v>
      </c>
      <c r="N222" s="142" t="s">
        <v>667</v>
      </c>
      <c r="O222" s="150" t="s">
        <v>132</v>
      </c>
      <c r="P222" s="102" t="s">
        <v>189</v>
      </c>
    </row>
    <row r="223" spans="1:16" s="50" customFormat="1" ht="51.75" customHeight="1">
      <c r="A223" s="71">
        <v>5</v>
      </c>
      <c r="B223" s="71" t="s">
        <v>136</v>
      </c>
      <c r="C223" s="40" t="s">
        <v>125</v>
      </c>
      <c r="D223" s="71">
        <v>5</v>
      </c>
      <c r="E223" s="99">
        <v>1</v>
      </c>
      <c r="F223" s="99">
        <v>1</v>
      </c>
      <c r="G223" s="102">
        <v>0</v>
      </c>
      <c r="H223" s="71">
        <v>53.7</v>
      </c>
      <c r="I223" s="71">
        <v>53.7</v>
      </c>
      <c r="J223" s="71">
        <v>0</v>
      </c>
      <c r="K223" s="71">
        <v>2</v>
      </c>
      <c r="L223" s="71">
        <v>2</v>
      </c>
      <c r="M223" s="72">
        <v>0</v>
      </c>
      <c r="N223" s="142" t="s">
        <v>667</v>
      </c>
      <c r="O223" s="150" t="s">
        <v>133</v>
      </c>
      <c r="P223" s="146">
        <v>45291</v>
      </c>
    </row>
    <row r="224" spans="1:16" s="50" customFormat="1" ht="51.75" customHeight="1">
      <c r="A224" s="71">
        <v>6</v>
      </c>
      <c r="B224" s="71" t="s">
        <v>136</v>
      </c>
      <c r="C224" s="40" t="s">
        <v>128</v>
      </c>
      <c r="D224" s="71">
        <v>5</v>
      </c>
      <c r="E224" s="99">
        <v>3</v>
      </c>
      <c r="F224" s="99">
        <v>3</v>
      </c>
      <c r="G224" s="102">
        <v>0</v>
      </c>
      <c r="H224" s="71">
        <v>98.9</v>
      </c>
      <c r="I224" s="71">
        <v>98.9</v>
      </c>
      <c r="J224" s="71">
        <v>0</v>
      </c>
      <c r="K224" s="71">
        <v>6</v>
      </c>
      <c r="L224" s="71">
        <v>6</v>
      </c>
      <c r="M224" s="72">
        <v>0</v>
      </c>
      <c r="N224" s="142" t="s">
        <v>667</v>
      </c>
      <c r="O224" s="150" t="s">
        <v>134</v>
      </c>
      <c r="P224" s="146">
        <v>45657</v>
      </c>
    </row>
    <row r="225" spans="1:1017" s="50" customFormat="1" ht="51.75" customHeight="1">
      <c r="A225" s="71">
        <v>7</v>
      </c>
      <c r="B225" s="71" t="s">
        <v>136</v>
      </c>
      <c r="C225" s="40" t="s">
        <v>128</v>
      </c>
      <c r="D225" s="71">
        <v>9</v>
      </c>
      <c r="E225" s="99">
        <v>1</v>
      </c>
      <c r="F225" s="99">
        <v>1</v>
      </c>
      <c r="G225" s="102">
        <v>0</v>
      </c>
      <c r="H225" s="71">
        <v>34.1</v>
      </c>
      <c r="I225" s="71">
        <v>34.1</v>
      </c>
      <c r="J225" s="71">
        <v>0</v>
      </c>
      <c r="K225" s="71">
        <v>4</v>
      </c>
      <c r="L225" s="71">
        <v>4</v>
      </c>
      <c r="M225" s="72">
        <v>0</v>
      </c>
      <c r="N225" s="142" t="s">
        <v>667</v>
      </c>
      <c r="O225" s="150" t="s">
        <v>135</v>
      </c>
      <c r="P225" s="146">
        <v>46022</v>
      </c>
    </row>
    <row r="226" spans="1:1017" s="50" customFormat="1" ht="51.75" customHeight="1">
      <c r="A226" s="71">
        <v>8</v>
      </c>
      <c r="B226" s="71" t="s">
        <v>136</v>
      </c>
      <c r="C226" s="40" t="s">
        <v>124</v>
      </c>
      <c r="D226" s="71">
        <v>17</v>
      </c>
      <c r="E226" s="99">
        <v>2</v>
      </c>
      <c r="F226" s="99">
        <v>2</v>
      </c>
      <c r="G226" s="102">
        <v>0</v>
      </c>
      <c r="H226" s="71">
        <v>134.5</v>
      </c>
      <c r="I226" s="71">
        <v>134.5</v>
      </c>
      <c r="J226" s="71">
        <v>0</v>
      </c>
      <c r="K226" s="71">
        <v>10</v>
      </c>
      <c r="L226" s="71">
        <v>10</v>
      </c>
      <c r="M226" s="72">
        <v>0</v>
      </c>
      <c r="N226" s="142" t="s">
        <v>668</v>
      </c>
      <c r="O226" s="150" t="s">
        <v>420</v>
      </c>
      <c r="P226" s="146">
        <v>46752</v>
      </c>
    </row>
    <row r="227" spans="1:1017" s="50" customFormat="1" ht="51.75" customHeight="1">
      <c r="A227" s="71">
        <v>9</v>
      </c>
      <c r="B227" s="71" t="s">
        <v>136</v>
      </c>
      <c r="C227" s="40" t="s">
        <v>72</v>
      </c>
      <c r="D227" s="71">
        <v>18</v>
      </c>
      <c r="E227" s="99">
        <v>2</v>
      </c>
      <c r="F227" s="99">
        <v>1</v>
      </c>
      <c r="G227" s="102">
        <v>1</v>
      </c>
      <c r="H227" s="71">
        <v>111.3</v>
      </c>
      <c r="I227" s="71">
        <v>55.2</v>
      </c>
      <c r="J227" s="71">
        <v>56.1</v>
      </c>
      <c r="K227" s="71">
        <v>8</v>
      </c>
      <c r="L227" s="71">
        <v>3</v>
      </c>
      <c r="M227" s="72">
        <v>5</v>
      </c>
      <c r="N227" s="142" t="s">
        <v>669</v>
      </c>
      <c r="O227" s="150" t="s">
        <v>421</v>
      </c>
      <c r="P227" s="146">
        <v>46752</v>
      </c>
    </row>
    <row r="228" spans="1:1017" s="50" customFormat="1" ht="51.75" customHeight="1">
      <c r="A228" s="71">
        <v>10</v>
      </c>
      <c r="B228" s="71" t="s">
        <v>136</v>
      </c>
      <c r="C228" s="40" t="s">
        <v>49</v>
      </c>
      <c r="D228" s="71">
        <v>4</v>
      </c>
      <c r="E228" s="99">
        <v>3</v>
      </c>
      <c r="F228" s="99">
        <v>3</v>
      </c>
      <c r="G228" s="102">
        <v>0</v>
      </c>
      <c r="H228" s="71">
        <v>158.99</v>
      </c>
      <c r="I228" s="71">
        <v>158.99</v>
      </c>
      <c r="J228" s="71">
        <v>0</v>
      </c>
      <c r="K228" s="71">
        <v>4</v>
      </c>
      <c r="L228" s="71">
        <v>4</v>
      </c>
      <c r="M228" s="72">
        <v>0</v>
      </c>
      <c r="N228" s="142" t="s">
        <v>670</v>
      </c>
      <c r="O228" s="150" t="s">
        <v>422</v>
      </c>
      <c r="P228" s="146">
        <v>46752</v>
      </c>
    </row>
    <row r="229" spans="1:1017" s="50" customFormat="1" ht="51.75" customHeight="1">
      <c r="A229" s="71">
        <v>11</v>
      </c>
      <c r="B229" s="71" t="s">
        <v>136</v>
      </c>
      <c r="C229" s="40" t="s">
        <v>72</v>
      </c>
      <c r="D229" s="71">
        <v>21</v>
      </c>
      <c r="E229" s="99">
        <v>2</v>
      </c>
      <c r="F229" s="99">
        <v>1</v>
      </c>
      <c r="G229" s="102">
        <v>1</v>
      </c>
      <c r="H229" s="71">
        <v>117.5</v>
      </c>
      <c r="I229" s="71">
        <v>55.9</v>
      </c>
      <c r="J229" s="71">
        <v>61.6</v>
      </c>
      <c r="K229" s="71">
        <v>5</v>
      </c>
      <c r="L229" s="71">
        <v>4</v>
      </c>
      <c r="M229" s="72">
        <v>1</v>
      </c>
      <c r="N229" s="142" t="s">
        <v>670</v>
      </c>
      <c r="O229" s="150" t="s">
        <v>423</v>
      </c>
      <c r="P229" s="146">
        <v>46752</v>
      </c>
    </row>
    <row r="230" spans="1:1017" s="50" customFormat="1" ht="51.75" customHeight="1">
      <c r="A230" s="71">
        <v>12</v>
      </c>
      <c r="B230" s="71" t="s">
        <v>136</v>
      </c>
      <c r="C230" s="40" t="s">
        <v>171</v>
      </c>
      <c r="D230" s="71">
        <v>2</v>
      </c>
      <c r="E230" s="99">
        <v>2</v>
      </c>
      <c r="F230" s="99">
        <v>2</v>
      </c>
      <c r="G230" s="102">
        <v>0</v>
      </c>
      <c r="H230" s="71">
        <v>118.3</v>
      </c>
      <c r="I230" s="71">
        <v>118.3</v>
      </c>
      <c r="J230" s="71">
        <v>0</v>
      </c>
      <c r="K230" s="71">
        <v>1</v>
      </c>
      <c r="L230" s="71">
        <v>1</v>
      </c>
      <c r="M230" s="72">
        <v>0</v>
      </c>
      <c r="N230" s="142" t="s">
        <v>670</v>
      </c>
      <c r="O230" s="150" t="s">
        <v>424</v>
      </c>
      <c r="P230" s="146">
        <v>46752</v>
      </c>
    </row>
    <row r="231" spans="1:1017" s="50" customFormat="1" ht="51.75" customHeight="1">
      <c r="A231" s="71">
        <v>13</v>
      </c>
      <c r="B231" s="71" t="s">
        <v>136</v>
      </c>
      <c r="C231" s="40" t="s">
        <v>20</v>
      </c>
      <c r="D231" s="71">
        <v>2</v>
      </c>
      <c r="E231" s="99">
        <v>2</v>
      </c>
      <c r="F231" s="99">
        <v>1</v>
      </c>
      <c r="G231" s="102">
        <v>1</v>
      </c>
      <c r="H231" s="71">
        <v>122.9</v>
      </c>
      <c r="I231" s="71">
        <v>61.8</v>
      </c>
      <c r="J231" s="71">
        <v>61.1</v>
      </c>
      <c r="K231" s="71">
        <v>6</v>
      </c>
      <c r="L231" s="71">
        <v>0</v>
      </c>
      <c r="M231" s="72">
        <v>6</v>
      </c>
      <c r="N231" s="142" t="s">
        <v>670</v>
      </c>
      <c r="O231" s="150" t="s">
        <v>425</v>
      </c>
      <c r="P231" s="146">
        <v>46752</v>
      </c>
    </row>
    <row r="232" spans="1:1017" s="50" customFormat="1" ht="51.75" customHeight="1">
      <c r="A232" s="71">
        <v>14</v>
      </c>
      <c r="B232" s="71" t="s">
        <v>136</v>
      </c>
      <c r="C232" s="40" t="s">
        <v>128</v>
      </c>
      <c r="D232" s="71">
        <v>6</v>
      </c>
      <c r="E232" s="99">
        <v>3</v>
      </c>
      <c r="F232" s="99">
        <v>3</v>
      </c>
      <c r="G232" s="102">
        <v>0</v>
      </c>
      <c r="H232" s="71">
        <v>104.2</v>
      </c>
      <c r="I232" s="71">
        <v>104.2</v>
      </c>
      <c r="J232" s="71">
        <v>0</v>
      </c>
      <c r="K232" s="71">
        <v>4</v>
      </c>
      <c r="L232" s="71">
        <v>4</v>
      </c>
      <c r="M232" s="72">
        <v>0</v>
      </c>
      <c r="N232" s="142" t="s">
        <v>670</v>
      </c>
      <c r="O232" s="150" t="s">
        <v>426</v>
      </c>
      <c r="P232" s="146">
        <v>46752</v>
      </c>
    </row>
    <row r="233" spans="1:1017" s="50" customFormat="1" ht="51.75" customHeight="1">
      <c r="A233" s="71">
        <v>15</v>
      </c>
      <c r="B233" s="71" t="s">
        <v>136</v>
      </c>
      <c r="C233" s="40" t="s">
        <v>128</v>
      </c>
      <c r="D233" s="71">
        <v>8</v>
      </c>
      <c r="E233" s="99">
        <v>3</v>
      </c>
      <c r="F233" s="99">
        <v>3</v>
      </c>
      <c r="G233" s="102">
        <v>0</v>
      </c>
      <c r="H233" s="71">
        <v>104.9</v>
      </c>
      <c r="I233" s="71">
        <v>104.9</v>
      </c>
      <c r="J233" s="71">
        <v>0</v>
      </c>
      <c r="K233" s="71">
        <v>1</v>
      </c>
      <c r="L233" s="71">
        <v>1</v>
      </c>
      <c r="M233" s="72">
        <v>0</v>
      </c>
      <c r="N233" s="142" t="s">
        <v>670</v>
      </c>
      <c r="O233" s="150" t="s">
        <v>427</v>
      </c>
      <c r="P233" s="146">
        <v>46752</v>
      </c>
    </row>
    <row r="234" spans="1:1017" s="50" customFormat="1" ht="51.75" customHeight="1">
      <c r="A234" s="71">
        <v>16</v>
      </c>
      <c r="B234" s="71" t="s">
        <v>136</v>
      </c>
      <c r="C234" s="40" t="s">
        <v>124</v>
      </c>
      <c r="D234" s="71">
        <v>18</v>
      </c>
      <c r="E234" s="99">
        <v>2</v>
      </c>
      <c r="F234" s="99">
        <v>2</v>
      </c>
      <c r="G234" s="102">
        <v>0</v>
      </c>
      <c r="H234" s="71">
        <v>134.80000000000001</v>
      </c>
      <c r="I234" s="71">
        <v>134.80000000000001</v>
      </c>
      <c r="J234" s="71">
        <v>0</v>
      </c>
      <c r="K234" s="71">
        <v>2</v>
      </c>
      <c r="L234" s="71">
        <v>2</v>
      </c>
      <c r="M234" s="72">
        <v>0</v>
      </c>
      <c r="N234" s="142" t="s">
        <v>670</v>
      </c>
      <c r="O234" s="150" t="s">
        <v>428</v>
      </c>
      <c r="P234" s="146">
        <v>46752</v>
      </c>
    </row>
    <row r="235" spans="1:1017" s="50" customFormat="1" ht="51.75" customHeight="1">
      <c r="A235" s="71">
        <v>17</v>
      </c>
      <c r="B235" s="71" t="s">
        <v>136</v>
      </c>
      <c r="C235" s="40" t="s">
        <v>124</v>
      </c>
      <c r="D235" s="71">
        <v>19</v>
      </c>
      <c r="E235" s="99">
        <v>2</v>
      </c>
      <c r="F235" s="99">
        <v>2</v>
      </c>
      <c r="G235" s="102">
        <v>0</v>
      </c>
      <c r="H235" s="71">
        <v>171.7</v>
      </c>
      <c r="I235" s="71">
        <v>171.7</v>
      </c>
      <c r="J235" s="71">
        <v>0</v>
      </c>
      <c r="K235" s="71">
        <v>7</v>
      </c>
      <c r="L235" s="71">
        <v>7</v>
      </c>
      <c r="M235" s="72">
        <v>0</v>
      </c>
      <c r="N235" s="142" t="s">
        <v>670</v>
      </c>
      <c r="O235" s="150" t="s">
        <v>429</v>
      </c>
      <c r="P235" s="146">
        <v>46752</v>
      </c>
    </row>
    <row r="236" spans="1:1017" s="50" customFormat="1" ht="51.75" customHeight="1">
      <c r="A236" s="71">
        <v>18</v>
      </c>
      <c r="B236" s="71" t="s">
        <v>136</v>
      </c>
      <c r="C236" s="40" t="s">
        <v>124</v>
      </c>
      <c r="D236" s="71">
        <v>20</v>
      </c>
      <c r="E236" s="99">
        <v>2</v>
      </c>
      <c r="F236" s="99">
        <v>1</v>
      </c>
      <c r="G236" s="102">
        <v>1</v>
      </c>
      <c r="H236" s="71">
        <v>135.13999999999999</v>
      </c>
      <c r="I236" s="71">
        <v>67.400000000000006</v>
      </c>
      <c r="J236" s="71">
        <v>67.739999999999995</v>
      </c>
      <c r="K236" s="71">
        <v>4</v>
      </c>
      <c r="L236" s="71">
        <v>0</v>
      </c>
      <c r="M236" s="72">
        <v>4</v>
      </c>
      <c r="N236" s="142" t="s">
        <v>670</v>
      </c>
      <c r="O236" s="150" t="s">
        <v>430</v>
      </c>
      <c r="P236" s="146">
        <v>46752</v>
      </c>
    </row>
    <row r="237" spans="1:1017" s="50" customFormat="1" ht="51.75" customHeight="1">
      <c r="A237" s="71">
        <v>19</v>
      </c>
      <c r="B237" s="71" t="s">
        <v>136</v>
      </c>
      <c r="C237" s="40" t="s">
        <v>124</v>
      </c>
      <c r="D237" s="71">
        <v>22</v>
      </c>
      <c r="E237" s="99">
        <v>2</v>
      </c>
      <c r="F237" s="99">
        <v>1</v>
      </c>
      <c r="G237" s="102">
        <v>1</v>
      </c>
      <c r="H237" s="71">
        <v>137.30000000000001</v>
      </c>
      <c r="I237" s="71">
        <v>68.5</v>
      </c>
      <c r="J237" s="71">
        <v>68.8</v>
      </c>
      <c r="K237" s="71">
        <v>7</v>
      </c>
      <c r="L237" s="71">
        <v>3</v>
      </c>
      <c r="M237" s="72">
        <v>4</v>
      </c>
      <c r="N237" s="142" t="s">
        <v>670</v>
      </c>
      <c r="O237" s="150" t="s">
        <v>431</v>
      </c>
      <c r="P237" s="146">
        <v>46752</v>
      </c>
    </row>
    <row r="238" spans="1:1017" s="50" customFormat="1" ht="51.75" customHeight="1">
      <c r="A238" s="73">
        <v>20</v>
      </c>
      <c r="B238" s="73" t="s">
        <v>136</v>
      </c>
      <c r="C238" s="70" t="s">
        <v>124</v>
      </c>
      <c r="D238" s="73">
        <v>25</v>
      </c>
      <c r="E238" s="100">
        <v>2</v>
      </c>
      <c r="F238" s="100">
        <v>2</v>
      </c>
      <c r="G238" s="103">
        <v>0</v>
      </c>
      <c r="H238" s="73">
        <v>133.9</v>
      </c>
      <c r="I238" s="73">
        <v>133.9</v>
      </c>
      <c r="J238" s="73">
        <v>0</v>
      </c>
      <c r="K238" s="73">
        <v>8</v>
      </c>
      <c r="L238" s="73">
        <v>8</v>
      </c>
      <c r="M238" s="74">
        <v>0</v>
      </c>
      <c r="N238" s="142" t="s">
        <v>670</v>
      </c>
      <c r="O238" s="150" t="s">
        <v>432</v>
      </c>
      <c r="P238" s="146">
        <v>46752</v>
      </c>
    </row>
    <row r="239" spans="1:1017" s="110" customFormat="1" ht="17.25" customHeight="1">
      <c r="A239" s="106">
        <f>A238</f>
        <v>20</v>
      </c>
      <c r="B239" s="181" t="s">
        <v>184</v>
      </c>
      <c r="C239" s="181"/>
      <c r="D239" s="107"/>
      <c r="E239" s="108">
        <f t="shared" ref="E239:M239" si="16">SUM(E219:E238)</f>
        <v>40</v>
      </c>
      <c r="F239" s="108">
        <f t="shared" si="16"/>
        <v>34</v>
      </c>
      <c r="G239" s="108">
        <f t="shared" si="16"/>
        <v>6</v>
      </c>
      <c r="H239" s="108">
        <f t="shared" si="16"/>
        <v>2213.7300000000005</v>
      </c>
      <c r="I239" s="108">
        <f t="shared" si="16"/>
        <v>1839.8900000000003</v>
      </c>
      <c r="J239" s="108">
        <f t="shared" si="16"/>
        <v>373.84</v>
      </c>
      <c r="K239" s="108">
        <f t="shared" si="16"/>
        <v>96</v>
      </c>
      <c r="L239" s="108">
        <f t="shared" si="16"/>
        <v>74</v>
      </c>
      <c r="M239" s="108">
        <f t="shared" si="16"/>
        <v>22</v>
      </c>
      <c r="N239" s="144"/>
      <c r="O239" s="151"/>
      <c r="P239" s="152"/>
    </row>
    <row r="240" spans="1:1017" s="50" customFormat="1" ht="24.75" customHeight="1">
      <c r="A240" s="36">
        <v>1</v>
      </c>
      <c r="B240" s="36" t="s">
        <v>143</v>
      </c>
      <c r="C240" s="227" t="s">
        <v>138</v>
      </c>
      <c r="D240" s="36">
        <v>2</v>
      </c>
      <c r="E240" s="36">
        <v>16</v>
      </c>
      <c r="F240" s="36">
        <v>5</v>
      </c>
      <c r="G240" s="36">
        <v>11</v>
      </c>
      <c r="H240" s="228">
        <v>893.7</v>
      </c>
      <c r="I240" s="228">
        <v>272.60000000000002</v>
      </c>
      <c r="J240" s="228">
        <v>621.1</v>
      </c>
      <c r="K240" s="36">
        <v>36</v>
      </c>
      <c r="L240" s="36">
        <v>14</v>
      </c>
      <c r="M240" s="36">
        <v>22</v>
      </c>
      <c r="N240" s="229" t="s">
        <v>190</v>
      </c>
      <c r="O240" s="229" t="s">
        <v>139</v>
      </c>
      <c r="P240" s="153" t="s">
        <v>733</v>
      </c>
      <c r="Q240" s="230"/>
      <c r="R240" s="23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  <c r="IY240" s="11"/>
      <c r="IZ240" s="11"/>
      <c r="JA240" s="11"/>
      <c r="JB240" s="11"/>
      <c r="JC240" s="11"/>
      <c r="JD240" s="11"/>
      <c r="JE240" s="11"/>
      <c r="JF240" s="11"/>
      <c r="JG240" s="11"/>
      <c r="JH240" s="11"/>
      <c r="JI240" s="11"/>
      <c r="JJ240" s="11"/>
      <c r="JK240" s="11"/>
      <c r="JL240" s="11"/>
      <c r="JM240" s="11"/>
      <c r="JN240" s="11"/>
      <c r="JO240" s="11"/>
      <c r="JP240" s="11"/>
      <c r="JQ240" s="11"/>
      <c r="JR240" s="11"/>
      <c r="JS240" s="11"/>
      <c r="JT240" s="11"/>
      <c r="JU240" s="11"/>
      <c r="JV240" s="11"/>
      <c r="JW240" s="11"/>
      <c r="JX240" s="11"/>
      <c r="JY240" s="11"/>
      <c r="JZ240" s="11"/>
      <c r="KA240" s="11"/>
      <c r="KB240" s="11"/>
      <c r="KC240" s="11"/>
      <c r="KD240" s="11"/>
      <c r="KE240" s="11"/>
      <c r="KF240" s="11"/>
      <c r="KG240" s="11"/>
      <c r="KH240" s="11"/>
      <c r="KI240" s="11"/>
      <c r="KJ240" s="11"/>
      <c r="KK240" s="11"/>
      <c r="KL240" s="11"/>
      <c r="KM240" s="11"/>
      <c r="KN240" s="11"/>
      <c r="KO240" s="11"/>
      <c r="KP240" s="11"/>
      <c r="KQ240" s="11"/>
      <c r="KR240" s="11"/>
      <c r="KS240" s="11"/>
      <c r="KT240" s="11"/>
      <c r="KU240" s="11"/>
      <c r="KV240" s="11"/>
      <c r="KW240" s="11"/>
      <c r="KX240" s="11"/>
      <c r="KY240" s="11"/>
      <c r="KZ240" s="11"/>
      <c r="LA240" s="11"/>
      <c r="LB240" s="11"/>
      <c r="LC240" s="11"/>
      <c r="LD240" s="11"/>
      <c r="LE240" s="11"/>
      <c r="LF240" s="11"/>
      <c r="LG240" s="11"/>
      <c r="LH240" s="11"/>
      <c r="LI240" s="11"/>
      <c r="LJ240" s="11"/>
      <c r="LK240" s="11"/>
      <c r="LL240" s="11"/>
      <c r="LM240" s="11"/>
      <c r="LN240" s="11"/>
      <c r="LO240" s="11"/>
      <c r="LP240" s="11"/>
      <c r="LQ240" s="11"/>
      <c r="LR240" s="11"/>
      <c r="LS240" s="11"/>
      <c r="LT240" s="11"/>
      <c r="LU240" s="11"/>
      <c r="LV240" s="11"/>
      <c r="LW240" s="11"/>
      <c r="LX240" s="11"/>
      <c r="LY240" s="11"/>
      <c r="LZ240" s="11"/>
      <c r="MA240" s="11"/>
      <c r="MB240" s="11"/>
      <c r="MC240" s="11"/>
      <c r="MD240" s="11"/>
      <c r="ME240" s="11"/>
      <c r="MF240" s="11"/>
      <c r="MG240" s="11"/>
      <c r="MH240" s="11"/>
      <c r="MI240" s="11"/>
      <c r="MJ240" s="11"/>
      <c r="MK240" s="11"/>
      <c r="ML240" s="11"/>
      <c r="MM240" s="11"/>
      <c r="MN240" s="11"/>
      <c r="MO240" s="11"/>
      <c r="MP240" s="11"/>
      <c r="MQ240" s="11"/>
      <c r="MR240" s="11"/>
      <c r="MS240" s="11"/>
      <c r="MT240" s="11"/>
      <c r="MU240" s="11"/>
      <c r="MV240" s="11"/>
      <c r="MW240" s="11"/>
      <c r="MX240" s="11"/>
      <c r="MY240" s="11"/>
      <c r="MZ240" s="11"/>
      <c r="NA240" s="11"/>
      <c r="NB240" s="11"/>
      <c r="NC240" s="11"/>
      <c r="ND240" s="11"/>
      <c r="NE240" s="11"/>
      <c r="NF240" s="11"/>
      <c r="NG240" s="11"/>
      <c r="NH240" s="11"/>
      <c r="NI240" s="11"/>
      <c r="NJ240" s="11"/>
      <c r="NK240" s="11"/>
      <c r="NL240" s="11"/>
      <c r="NM240" s="11"/>
      <c r="NN240" s="11"/>
      <c r="NO240" s="11"/>
      <c r="NP240" s="11"/>
      <c r="NQ240" s="11"/>
      <c r="NR240" s="11"/>
      <c r="NS240" s="11"/>
      <c r="NT240" s="11"/>
      <c r="NU240" s="11"/>
      <c r="NV240" s="11"/>
      <c r="NW240" s="11"/>
      <c r="NX240" s="11"/>
      <c r="NY240" s="11"/>
      <c r="NZ240" s="11"/>
      <c r="OA240" s="11"/>
      <c r="OB240" s="11"/>
      <c r="OC240" s="11"/>
      <c r="OD240" s="11"/>
      <c r="OE240" s="11"/>
      <c r="OF240" s="11"/>
      <c r="OG240" s="11"/>
      <c r="OH240" s="11"/>
      <c r="OI240" s="11"/>
      <c r="OJ240" s="11"/>
      <c r="OK240" s="11"/>
      <c r="OL240" s="11"/>
      <c r="OM240" s="11"/>
      <c r="ON240" s="11"/>
      <c r="OO240" s="11"/>
      <c r="OP240" s="11"/>
      <c r="OQ240" s="11"/>
      <c r="OR240" s="11"/>
      <c r="OS240" s="11"/>
      <c r="OT240" s="11"/>
      <c r="OU240" s="11"/>
      <c r="OV240" s="11"/>
      <c r="OW240" s="11"/>
      <c r="OX240" s="11"/>
      <c r="OY240" s="11"/>
      <c r="OZ240" s="11"/>
      <c r="PA240" s="11"/>
      <c r="PB240" s="11"/>
      <c r="PC240" s="11"/>
      <c r="PD240" s="11"/>
      <c r="PE240" s="11"/>
      <c r="PF240" s="11"/>
      <c r="PG240" s="11"/>
      <c r="PH240" s="11"/>
      <c r="PI240" s="11"/>
      <c r="PJ240" s="11"/>
      <c r="PK240" s="11"/>
      <c r="PL240" s="11"/>
      <c r="PM240" s="11"/>
      <c r="PN240" s="11"/>
      <c r="PO240" s="11"/>
      <c r="PP240" s="11"/>
      <c r="PQ240" s="11"/>
      <c r="PR240" s="11"/>
      <c r="PS240" s="11"/>
      <c r="PT240" s="11"/>
      <c r="PU240" s="11"/>
      <c r="PV240" s="11"/>
      <c r="PW240" s="11"/>
      <c r="PX240" s="11"/>
      <c r="PY240" s="11"/>
      <c r="PZ240" s="11"/>
      <c r="QA240" s="11"/>
      <c r="QB240" s="11"/>
      <c r="QC240" s="11"/>
      <c r="QD240" s="11"/>
      <c r="QE240" s="11"/>
      <c r="QF240" s="11"/>
      <c r="QG240" s="11"/>
      <c r="QH240" s="11"/>
      <c r="QI240" s="11"/>
      <c r="QJ240" s="11"/>
      <c r="QK240" s="11"/>
      <c r="QL240" s="11"/>
      <c r="QM240" s="11"/>
      <c r="QN240" s="11"/>
      <c r="QO240" s="11"/>
      <c r="QP240" s="11"/>
      <c r="QQ240" s="11"/>
      <c r="QR240" s="11"/>
      <c r="QS240" s="11"/>
      <c r="QT240" s="11"/>
      <c r="QU240" s="11"/>
      <c r="QV240" s="11"/>
      <c r="QW240" s="11"/>
      <c r="QX240" s="11"/>
      <c r="QY240" s="11"/>
      <c r="QZ240" s="11"/>
      <c r="RA240" s="11"/>
      <c r="RB240" s="11"/>
      <c r="RC240" s="11"/>
      <c r="RD240" s="11"/>
      <c r="RE240" s="11"/>
      <c r="RF240" s="11"/>
      <c r="RG240" s="11"/>
      <c r="RH240" s="11"/>
      <c r="RI240" s="11"/>
      <c r="RJ240" s="11"/>
      <c r="RK240" s="11"/>
      <c r="RL240" s="11"/>
      <c r="RM240" s="11"/>
      <c r="RN240" s="11"/>
      <c r="RO240" s="11"/>
      <c r="RP240" s="11"/>
      <c r="RQ240" s="11"/>
      <c r="RR240" s="11"/>
      <c r="RS240" s="11"/>
      <c r="RT240" s="11"/>
      <c r="RU240" s="11"/>
      <c r="RV240" s="11"/>
      <c r="RW240" s="11"/>
      <c r="RX240" s="11"/>
      <c r="RY240" s="11"/>
      <c r="RZ240" s="11"/>
      <c r="SA240" s="11"/>
      <c r="SB240" s="11"/>
      <c r="SC240" s="11"/>
      <c r="SD240" s="11"/>
      <c r="SE240" s="11"/>
      <c r="SF240" s="11"/>
      <c r="SG240" s="11"/>
      <c r="SH240" s="11"/>
      <c r="SI240" s="11"/>
      <c r="SJ240" s="11"/>
      <c r="SK240" s="11"/>
      <c r="SL240" s="11"/>
      <c r="SM240" s="11"/>
      <c r="SN240" s="11"/>
      <c r="SO240" s="11"/>
      <c r="SP240" s="11"/>
      <c r="SQ240" s="11"/>
      <c r="SR240" s="11"/>
      <c r="SS240" s="11"/>
      <c r="ST240" s="11"/>
      <c r="SU240" s="11"/>
      <c r="SV240" s="11"/>
      <c r="SW240" s="11"/>
      <c r="SX240" s="11"/>
      <c r="SY240" s="11"/>
      <c r="SZ240" s="11"/>
      <c r="TA240" s="11"/>
      <c r="TB240" s="11"/>
      <c r="TC240" s="11"/>
      <c r="TD240" s="11"/>
      <c r="TE240" s="11"/>
      <c r="TF240" s="11"/>
      <c r="TG240" s="11"/>
      <c r="TH240" s="11"/>
      <c r="TI240" s="11"/>
      <c r="TJ240" s="11"/>
      <c r="TK240" s="11"/>
      <c r="TL240" s="11"/>
      <c r="TM240" s="11"/>
      <c r="TN240" s="11"/>
      <c r="TO240" s="11"/>
      <c r="TP240" s="11"/>
      <c r="TQ240" s="11"/>
      <c r="TR240" s="11"/>
      <c r="TS240" s="11"/>
      <c r="TT240" s="11"/>
      <c r="TU240" s="11"/>
      <c r="TV240" s="11"/>
      <c r="TW240" s="11"/>
      <c r="TX240" s="11"/>
      <c r="TY240" s="11"/>
      <c r="TZ240" s="11"/>
      <c r="UA240" s="11"/>
      <c r="UB240" s="11"/>
      <c r="UC240" s="11"/>
      <c r="UD240" s="11"/>
      <c r="UE240" s="11"/>
      <c r="UF240" s="11"/>
      <c r="UG240" s="11"/>
      <c r="UH240" s="11"/>
      <c r="UI240" s="11"/>
      <c r="UJ240" s="11"/>
      <c r="UK240" s="11"/>
      <c r="UL240" s="11"/>
      <c r="UM240" s="11"/>
      <c r="UN240" s="11"/>
      <c r="UO240" s="11"/>
      <c r="UP240" s="11"/>
      <c r="UQ240" s="11"/>
      <c r="UR240" s="11"/>
      <c r="US240" s="11"/>
      <c r="UT240" s="11"/>
      <c r="UU240" s="11"/>
      <c r="UV240" s="11"/>
      <c r="UW240" s="11"/>
      <c r="UX240" s="11"/>
      <c r="UY240" s="11"/>
      <c r="UZ240" s="11"/>
      <c r="VA240" s="11"/>
      <c r="VB240" s="11"/>
      <c r="VC240" s="11"/>
      <c r="VD240" s="11"/>
      <c r="VE240" s="11"/>
      <c r="VF240" s="11"/>
      <c r="VG240" s="11"/>
      <c r="VH240" s="11"/>
      <c r="VI240" s="11"/>
      <c r="VJ240" s="11"/>
      <c r="VK240" s="11"/>
      <c r="VL240" s="11"/>
      <c r="VM240" s="11"/>
      <c r="VN240" s="11"/>
      <c r="VO240" s="11"/>
      <c r="VP240" s="11"/>
      <c r="VQ240" s="11"/>
      <c r="VR240" s="11"/>
      <c r="VS240" s="11"/>
      <c r="VT240" s="11"/>
      <c r="VU240" s="11"/>
      <c r="VV240" s="11"/>
      <c r="VW240" s="11"/>
      <c r="VX240" s="11"/>
      <c r="VY240" s="11"/>
      <c r="VZ240" s="11"/>
      <c r="WA240" s="11"/>
      <c r="WB240" s="11"/>
      <c r="WC240" s="11"/>
      <c r="WD240" s="11"/>
      <c r="WE240" s="11"/>
      <c r="WF240" s="11"/>
      <c r="WG240" s="11"/>
      <c r="WH240" s="11"/>
      <c r="WI240" s="11"/>
      <c r="WJ240" s="11"/>
      <c r="WK240" s="11"/>
      <c r="WL240" s="11"/>
      <c r="WM240" s="11"/>
      <c r="WN240" s="11"/>
      <c r="WO240" s="11"/>
      <c r="WP240" s="11"/>
      <c r="WQ240" s="11"/>
      <c r="WR240" s="11"/>
      <c r="WS240" s="11"/>
      <c r="WT240" s="11"/>
      <c r="WU240" s="11"/>
      <c r="WV240" s="11"/>
      <c r="WW240" s="11"/>
      <c r="WX240" s="11"/>
      <c r="WY240" s="11"/>
      <c r="WZ240" s="11"/>
      <c r="XA240" s="11"/>
      <c r="XB240" s="11"/>
      <c r="XC240" s="11"/>
      <c r="XD240" s="11"/>
      <c r="XE240" s="11"/>
      <c r="XF240" s="11"/>
      <c r="XG240" s="11"/>
      <c r="XH240" s="11"/>
      <c r="XI240" s="11"/>
      <c r="XJ240" s="11"/>
      <c r="XK240" s="11"/>
      <c r="XL240" s="11"/>
      <c r="XM240" s="11"/>
      <c r="XN240" s="11"/>
      <c r="XO240" s="11"/>
      <c r="XP240" s="11"/>
      <c r="XQ240" s="11"/>
      <c r="XR240" s="11"/>
      <c r="XS240" s="11"/>
      <c r="XT240" s="11"/>
      <c r="XU240" s="11"/>
      <c r="XV240" s="11"/>
      <c r="XW240" s="11"/>
      <c r="XX240" s="11"/>
      <c r="XY240" s="11"/>
      <c r="XZ240" s="11"/>
      <c r="YA240" s="11"/>
      <c r="YB240" s="11"/>
      <c r="YC240" s="11"/>
      <c r="YD240" s="11"/>
      <c r="YE240" s="11"/>
      <c r="YF240" s="11"/>
      <c r="YG240" s="11"/>
      <c r="YH240" s="11"/>
      <c r="YI240" s="11"/>
      <c r="YJ240" s="11"/>
      <c r="YK240" s="11"/>
      <c r="YL240" s="11"/>
      <c r="YM240" s="11"/>
      <c r="YN240" s="11"/>
      <c r="YO240" s="11"/>
      <c r="YP240" s="11"/>
      <c r="YQ240" s="11"/>
      <c r="YR240" s="11"/>
      <c r="YS240" s="11"/>
      <c r="YT240" s="11"/>
      <c r="YU240" s="11"/>
      <c r="YV240" s="11"/>
      <c r="YW240" s="11"/>
      <c r="YX240" s="11"/>
      <c r="YY240" s="11"/>
      <c r="YZ240" s="11"/>
      <c r="ZA240" s="11"/>
      <c r="ZB240" s="11"/>
      <c r="ZC240" s="11"/>
      <c r="ZD240" s="11"/>
      <c r="ZE240" s="11"/>
      <c r="ZF240" s="11"/>
      <c r="ZG240" s="11"/>
      <c r="ZH240" s="11"/>
      <c r="ZI240" s="11"/>
      <c r="ZJ240" s="11"/>
      <c r="ZK240" s="11"/>
      <c r="ZL240" s="11"/>
      <c r="ZM240" s="11"/>
      <c r="ZN240" s="11"/>
      <c r="ZO240" s="11"/>
      <c r="ZP240" s="11"/>
      <c r="ZQ240" s="11"/>
      <c r="ZR240" s="11"/>
      <c r="ZS240" s="11"/>
      <c r="ZT240" s="11"/>
      <c r="ZU240" s="11"/>
      <c r="ZV240" s="11"/>
      <c r="ZW240" s="11"/>
      <c r="ZX240" s="11"/>
      <c r="ZY240" s="11"/>
      <c r="ZZ240" s="11"/>
      <c r="AAA240" s="11"/>
      <c r="AAB240" s="11"/>
      <c r="AAC240" s="11"/>
      <c r="AAD240" s="11"/>
      <c r="AAE240" s="11"/>
      <c r="AAF240" s="11"/>
      <c r="AAG240" s="11"/>
      <c r="AAH240" s="11"/>
      <c r="AAI240" s="11"/>
      <c r="AAJ240" s="11"/>
      <c r="AAK240" s="11"/>
      <c r="AAL240" s="11"/>
      <c r="AAM240" s="11"/>
      <c r="AAN240" s="11"/>
      <c r="AAO240" s="11"/>
      <c r="AAP240" s="11"/>
      <c r="AAQ240" s="11"/>
      <c r="AAR240" s="11"/>
      <c r="AAS240" s="11"/>
      <c r="AAT240" s="11"/>
      <c r="AAU240" s="11"/>
      <c r="AAV240" s="11"/>
      <c r="AAW240" s="11"/>
      <c r="AAX240" s="11"/>
      <c r="AAY240" s="11"/>
      <c r="AAZ240" s="11"/>
      <c r="ABA240" s="11"/>
      <c r="ABB240" s="11"/>
      <c r="ABC240" s="11"/>
      <c r="ABD240" s="11"/>
      <c r="ABE240" s="11"/>
      <c r="ABF240" s="11"/>
      <c r="ABG240" s="11"/>
      <c r="ABH240" s="11"/>
      <c r="ABI240" s="11"/>
      <c r="ABJ240" s="11"/>
      <c r="ABK240" s="11"/>
      <c r="ABL240" s="11"/>
      <c r="ABM240" s="11"/>
      <c r="ABN240" s="11"/>
      <c r="ABO240" s="11"/>
      <c r="ABP240" s="11"/>
      <c r="ABQ240" s="11"/>
      <c r="ABR240" s="11"/>
      <c r="ABS240" s="11"/>
      <c r="ABT240" s="11"/>
      <c r="ABU240" s="11"/>
      <c r="ABV240" s="11"/>
      <c r="ABW240" s="11"/>
      <c r="ABX240" s="11"/>
      <c r="ABY240" s="11"/>
      <c r="ABZ240" s="11"/>
      <c r="ACA240" s="11"/>
      <c r="ACB240" s="11"/>
      <c r="ACC240" s="11"/>
      <c r="ACD240" s="11"/>
      <c r="ACE240" s="11"/>
      <c r="ACF240" s="11"/>
      <c r="ACG240" s="11"/>
      <c r="ACH240" s="11"/>
      <c r="ACI240" s="11"/>
      <c r="ACJ240" s="11"/>
      <c r="ACK240" s="11"/>
      <c r="ACL240" s="11"/>
      <c r="ACM240" s="11"/>
      <c r="ACN240" s="11"/>
      <c r="ACO240" s="11"/>
      <c r="ACP240" s="11"/>
      <c r="ACQ240" s="11"/>
      <c r="ACR240" s="11"/>
      <c r="ACS240" s="11"/>
      <c r="ACT240" s="11"/>
      <c r="ACU240" s="11"/>
      <c r="ACV240" s="11"/>
      <c r="ACW240" s="11"/>
      <c r="ACX240" s="11"/>
      <c r="ACY240" s="11"/>
      <c r="ACZ240" s="11"/>
      <c r="ADA240" s="11"/>
      <c r="ADB240" s="11"/>
      <c r="ADC240" s="11"/>
      <c r="ADD240" s="11"/>
      <c r="ADE240" s="11"/>
      <c r="ADF240" s="11"/>
      <c r="ADG240" s="11"/>
      <c r="ADH240" s="11"/>
      <c r="ADI240" s="11"/>
      <c r="ADJ240" s="11"/>
      <c r="ADK240" s="11"/>
      <c r="ADL240" s="11"/>
      <c r="ADM240" s="11"/>
      <c r="ADN240" s="11"/>
      <c r="ADO240" s="11"/>
      <c r="ADP240" s="11"/>
      <c r="ADQ240" s="11"/>
      <c r="ADR240" s="11"/>
      <c r="ADS240" s="11"/>
      <c r="ADT240" s="11"/>
      <c r="ADU240" s="11"/>
      <c r="ADV240" s="11"/>
      <c r="ADW240" s="11"/>
      <c r="ADX240" s="11"/>
      <c r="ADY240" s="11"/>
      <c r="ADZ240" s="11"/>
      <c r="AEA240" s="11"/>
      <c r="AEB240" s="11"/>
      <c r="AEC240" s="11"/>
      <c r="AED240" s="11"/>
      <c r="AEE240" s="11"/>
      <c r="AEF240" s="11"/>
      <c r="AEG240" s="11"/>
      <c r="AEH240" s="11"/>
      <c r="AEI240" s="11"/>
      <c r="AEJ240" s="11"/>
      <c r="AEK240" s="11"/>
      <c r="AEL240" s="11"/>
      <c r="AEM240" s="11"/>
      <c r="AEN240" s="11"/>
      <c r="AEO240" s="11"/>
      <c r="AEP240" s="11"/>
      <c r="AEQ240" s="11"/>
      <c r="AER240" s="11"/>
      <c r="AES240" s="11"/>
      <c r="AET240" s="11"/>
      <c r="AEU240" s="11"/>
      <c r="AEV240" s="11"/>
      <c r="AEW240" s="11"/>
      <c r="AEX240" s="11"/>
      <c r="AEY240" s="11"/>
      <c r="AEZ240" s="11"/>
      <c r="AFA240" s="11"/>
      <c r="AFB240" s="11"/>
      <c r="AFC240" s="11"/>
      <c r="AFD240" s="11"/>
      <c r="AFE240" s="11"/>
      <c r="AFF240" s="11"/>
      <c r="AFG240" s="11"/>
      <c r="AFH240" s="11"/>
      <c r="AFI240" s="11"/>
      <c r="AFJ240" s="11"/>
      <c r="AFK240" s="11"/>
      <c r="AFL240" s="11"/>
      <c r="AFM240" s="11"/>
      <c r="AFN240" s="11"/>
      <c r="AFO240" s="11"/>
      <c r="AFP240" s="11"/>
      <c r="AFQ240" s="11"/>
      <c r="AFR240" s="11"/>
      <c r="AFS240" s="11"/>
      <c r="AFT240" s="11"/>
      <c r="AFU240" s="11"/>
      <c r="AFV240" s="11"/>
      <c r="AFW240" s="11"/>
      <c r="AFX240" s="11"/>
      <c r="AFY240" s="11"/>
      <c r="AFZ240" s="11"/>
      <c r="AGA240" s="11"/>
      <c r="AGB240" s="11"/>
      <c r="AGC240" s="11"/>
      <c r="AGD240" s="11"/>
      <c r="AGE240" s="11"/>
      <c r="AGF240" s="11"/>
      <c r="AGG240" s="11"/>
      <c r="AGH240" s="11"/>
      <c r="AGI240" s="11"/>
      <c r="AGJ240" s="11"/>
      <c r="AGK240" s="11"/>
      <c r="AGL240" s="11"/>
      <c r="AGM240" s="11"/>
      <c r="AGN240" s="11"/>
      <c r="AGO240" s="11"/>
      <c r="AGP240" s="11"/>
      <c r="AGQ240" s="11"/>
      <c r="AGR240" s="11"/>
      <c r="AGS240" s="11"/>
      <c r="AGT240" s="11"/>
      <c r="AGU240" s="11"/>
      <c r="AGV240" s="11"/>
      <c r="AGW240" s="11"/>
      <c r="AGX240" s="11"/>
      <c r="AGY240" s="11"/>
      <c r="AGZ240" s="11"/>
      <c r="AHA240" s="11"/>
      <c r="AHB240" s="11"/>
      <c r="AHC240" s="11"/>
      <c r="AHD240" s="11"/>
      <c r="AHE240" s="11"/>
      <c r="AHF240" s="11"/>
      <c r="AHG240" s="11"/>
      <c r="AHH240" s="11"/>
      <c r="AHI240" s="11"/>
      <c r="AHJ240" s="11"/>
      <c r="AHK240" s="11"/>
      <c r="AHL240" s="11"/>
      <c r="AHM240" s="11"/>
      <c r="AHN240" s="11"/>
      <c r="AHO240" s="11"/>
      <c r="AHP240" s="11"/>
      <c r="AHQ240" s="11"/>
      <c r="AHR240" s="11"/>
      <c r="AHS240" s="11"/>
      <c r="AHT240" s="11"/>
      <c r="AHU240" s="11"/>
      <c r="AHV240" s="11"/>
      <c r="AHW240" s="11"/>
      <c r="AHX240" s="11"/>
      <c r="AHY240" s="11"/>
      <c r="AHZ240" s="11"/>
      <c r="AIA240" s="11"/>
      <c r="AIB240" s="11"/>
      <c r="AIC240" s="11"/>
      <c r="AID240" s="11"/>
      <c r="AIE240" s="11"/>
      <c r="AIF240" s="11"/>
      <c r="AIG240" s="11"/>
      <c r="AIH240" s="11"/>
      <c r="AII240" s="11"/>
      <c r="AIJ240" s="11"/>
      <c r="AIK240" s="11"/>
      <c r="AIL240" s="11"/>
      <c r="AIM240" s="11"/>
      <c r="AIN240" s="11"/>
      <c r="AIO240" s="11"/>
      <c r="AIP240" s="11"/>
      <c r="AIQ240" s="11"/>
      <c r="AIR240" s="11"/>
      <c r="AIS240" s="11"/>
      <c r="AIT240" s="11"/>
      <c r="AIU240" s="11"/>
      <c r="AIV240" s="11"/>
      <c r="AIW240" s="11"/>
      <c r="AIX240" s="11"/>
      <c r="AIY240" s="11"/>
      <c r="AIZ240" s="11"/>
      <c r="AJA240" s="11"/>
      <c r="AJB240" s="11"/>
      <c r="AJC240" s="11"/>
      <c r="AJD240" s="11"/>
      <c r="AJE240" s="11"/>
      <c r="AJF240" s="11"/>
      <c r="AJG240" s="11"/>
      <c r="AJH240" s="11"/>
      <c r="AJI240" s="11"/>
      <c r="AJJ240" s="11"/>
      <c r="AJK240" s="11"/>
      <c r="AJL240" s="11"/>
      <c r="AJM240" s="11"/>
      <c r="AJN240" s="11"/>
      <c r="AJO240" s="11"/>
      <c r="AJP240" s="11"/>
      <c r="AJQ240" s="11"/>
      <c r="AJR240" s="11"/>
      <c r="AJS240" s="11"/>
      <c r="AJT240" s="11"/>
      <c r="AJU240" s="11"/>
      <c r="AJV240" s="11"/>
      <c r="AJW240" s="11"/>
      <c r="AJX240" s="11"/>
      <c r="AJY240" s="11"/>
      <c r="AJZ240" s="11"/>
      <c r="AKA240" s="11"/>
      <c r="AKB240" s="11"/>
      <c r="AKC240" s="11"/>
      <c r="AKD240" s="11"/>
      <c r="AKE240" s="11"/>
      <c r="AKF240" s="11"/>
      <c r="AKG240" s="11"/>
      <c r="AKH240" s="11"/>
      <c r="AKI240" s="11"/>
      <c r="AKJ240" s="11"/>
      <c r="AKK240" s="11"/>
      <c r="AKL240" s="11"/>
      <c r="AKM240" s="11"/>
      <c r="AKN240" s="11"/>
      <c r="AKO240" s="11"/>
      <c r="AKP240" s="11"/>
      <c r="AKQ240" s="11"/>
      <c r="AKR240" s="11"/>
      <c r="AKS240" s="11"/>
      <c r="AKT240" s="11"/>
      <c r="AKU240" s="11"/>
      <c r="AKV240" s="11"/>
      <c r="AKW240" s="11"/>
      <c r="AKX240" s="11"/>
      <c r="AKY240" s="11"/>
      <c r="AKZ240" s="11"/>
      <c r="ALA240" s="11"/>
      <c r="ALB240" s="11"/>
      <c r="ALC240" s="11"/>
      <c r="ALD240" s="11"/>
      <c r="ALE240" s="11"/>
      <c r="ALF240" s="11"/>
      <c r="ALG240" s="11"/>
      <c r="ALH240" s="11"/>
      <c r="ALI240" s="11"/>
      <c r="ALJ240" s="11"/>
      <c r="ALK240" s="11"/>
      <c r="ALL240" s="11"/>
      <c r="ALM240" s="11"/>
      <c r="ALN240" s="11"/>
      <c r="ALO240" s="11"/>
      <c r="ALP240" s="11"/>
      <c r="ALQ240" s="11"/>
      <c r="ALR240" s="11"/>
      <c r="ALS240" s="11"/>
      <c r="ALT240" s="11"/>
      <c r="ALU240" s="11"/>
      <c r="ALV240" s="11"/>
      <c r="ALW240" s="11"/>
      <c r="ALX240" s="11"/>
      <c r="ALY240" s="11"/>
      <c r="ALZ240" s="11"/>
      <c r="AMA240" s="11"/>
      <c r="AMB240" s="11"/>
      <c r="AMC240" s="11"/>
    </row>
    <row r="241" spans="1:1017" s="50" customFormat="1" ht="24.75" customHeight="1">
      <c r="A241" s="9">
        <v>2</v>
      </c>
      <c r="B241" s="9" t="s">
        <v>143</v>
      </c>
      <c r="C241" s="10" t="s">
        <v>138</v>
      </c>
      <c r="D241" s="9">
        <v>4</v>
      </c>
      <c r="E241" s="9">
        <v>18</v>
      </c>
      <c r="F241" s="9">
        <v>0</v>
      </c>
      <c r="G241" s="9">
        <v>18</v>
      </c>
      <c r="H241" s="232">
        <v>792.8</v>
      </c>
      <c r="I241" s="232">
        <v>0</v>
      </c>
      <c r="J241" s="232">
        <v>792.8</v>
      </c>
      <c r="K241" s="9">
        <v>43</v>
      </c>
      <c r="L241" s="9">
        <v>0</v>
      </c>
      <c r="M241" s="9">
        <v>43</v>
      </c>
      <c r="N241" s="229" t="s">
        <v>191</v>
      </c>
      <c r="O241" s="229" t="s">
        <v>140</v>
      </c>
      <c r="P241" s="153" t="s">
        <v>733</v>
      </c>
      <c r="Q241" s="230"/>
      <c r="R241" s="23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  <c r="IY241" s="11"/>
      <c r="IZ241" s="11"/>
      <c r="JA241" s="11"/>
      <c r="JB241" s="11"/>
      <c r="JC241" s="11"/>
      <c r="JD241" s="11"/>
      <c r="JE241" s="11"/>
      <c r="JF241" s="11"/>
      <c r="JG241" s="11"/>
      <c r="JH241" s="11"/>
      <c r="JI241" s="11"/>
      <c r="JJ241" s="11"/>
      <c r="JK241" s="11"/>
      <c r="JL241" s="11"/>
      <c r="JM241" s="11"/>
      <c r="JN241" s="11"/>
      <c r="JO241" s="11"/>
      <c r="JP241" s="11"/>
      <c r="JQ241" s="11"/>
      <c r="JR241" s="11"/>
      <c r="JS241" s="11"/>
      <c r="JT241" s="11"/>
      <c r="JU241" s="11"/>
      <c r="JV241" s="11"/>
      <c r="JW241" s="11"/>
      <c r="JX241" s="11"/>
      <c r="JY241" s="11"/>
      <c r="JZ241" s="11"/>
      <c r="KA241" s="11"/>
      <c r="KB241" s="11"/>
      <c r="KC241" s="11"/>
      <c r="KD241" s="11"/>
      <c r="KE241" s="11"/>
      <c r="KF241" s="11"/>
      <c r="KG241" s="11"/>
      <c r="KH241" s="11"/>
      <c r="KI241" s="11"/>
      <c r="KJ241" s="11"/>
      <c r="KK241" s="11"/>
      <c r="KL241" s="11"/>
      <c r="KM241" s="11"/>
      <c r="KN241" s="11"/>
      <c r="KO241" s="11"/>
      <c r="KP241" s="11"/>
      <c r="KQ241" s="11"/>
      <c r="KR241" s="11"/>
      <c r="KS241" s="11"/>
      <c r="KT241" s="11"/>
      <c r="KU241" s="11"/>
      <c r="KV241" s="11"/>
      <c r="KW241" s="11"/>
      <c r="KX241" s="11"/>
      <c r="KY241" s="11"/>
      <c r="KZ241" s="11"/>
      <c r="LA241" s="11"/>
      <c r="LB241" s="11"/>
      <c r="LC241" s="11"/>
      <c r="LD241" s="11"/>
      <c r="LE241" s="11"/>
      <c r="LF241" s="11"/>
      <c r="LG241" s="11"/>
      <c r="LH241" s="11"/>
      <c r="LI241" s="11"/>
      <c r="LJ241" s="11"/>
      <c r="LK241" s="11"/>
      <c r="LL241" s="11"/>
      <c r="LM241" s="11"/>
      <c r="LN241" s="11"/>
      <c r="LO241" s="11"/>
      <c r="LP241" s="11"/>
      <c r="LQ241" s="11"/>
      <c r="LR241" s="11"/>
      <c r="LS241" s="11"/>
      <c r="LT241" s="11"/>
      <c r="LU241" s="11"/>
      <c r="LV241" s="11"/>
      <c r="LW241" s="11"/>
      <c r="LX241" s="11"/>
      <c r="LY241" s="11"/>
      <c r="LZ241" s="11"/>
      <c r="MA241" s="11"/>
      <c r="MB241" s="11"/>
      <c r="MC241" s="11"/>
      <c r="MD241" s="11"/>
      <c r="ME241" s="11"/>
      <c r="MF241" s="11"/>
      <c r="MG241" s="11"/>
      <c r="MH241" s="11"/>
      <c r="MI241" s="11"/>
      <c r="MJ241" s="11"/>
      <c r="MK241" s="11"/>
      <c r="ML241" s="11"/>
      <c r="MM241" s="11"/>
      <c r="MN241" s="11"/>
      <c r="MO241" s="11"/>
      <c r="MP241" s="11"/>
      <c r="MQ241" s="11"/>
      <c r="MR241" s="11"/>
      <c r="MS241" s="11"/>
      <c r="MT241" s="11"/>
      <c r="MU241" s="11"/>
      <c r="MV241" s="11"/>
      <c r="MW241" s="11"/>
      <c r="MX241" s="11"/>
      <c r="MY241" s="11"/>
      <c r="MZ241" s="11"/>
      <c r="NA241" s="11"/>
      <c r="NB241" s="11"/>
      <c r="NC241" s="11"/>
      <c r="ND241" s="11"/>
      <c r="NE241" s="11"/>
      <c r="NF241" s="11"/>
      <c r="NG241" s="11"/>
      <c r="NH241" s="11"/>
      <c r="NI241" s="11"/>
      <c r="NJ241" s="11"/>
      <c r="NK241" s="11"/>
      <c r="NL241" s="11"/>
      <c r="NM241" s="11"/>
      <c r="NN241" s="11"/>
      <c r="NO241" s="11"/>
      <c r="NP241" s="11"/>
      <c r="NQ241" s="11"/>
      <c r="NR241" s="11"/>
      <c r="NS241" s="11"/>
      <c r="NT241" s="11"/>
      <c r="NU241" s="11"/>
      <c r="NV241" s="11"/>
      <c r="NW241" s="11"/>
      <c r="NX241" s="11"/>
      <c r="NY241" s="11"/>
      <c r="NZ241" s="11"/>
      <c r="OA241" s="11"/>
      <c r="OB241" s="11"/>
      <c r="OC241" s="11"/>
      <c r="OD241" s="11"/>
      <c r="OE241" s="11"/>
      <c r="OF241" s="11"/>
      <c r="OG241" s="11"/>
      <c r="OH241" s="11"/>
      <c r="OI241" s="11"/>
      <c r="OJ241" s="11"/>
      <c r="OK241" s="11"/>
      <c r="OL241" s="11"/>
      <c r="OM241" s="11"/>
      <c r="ON241" s="11"/>
      <c r="OO241" s="11"/>
      <c r="OP241" s="11"/>
      <c r="OQ241" s="11"/>
      <c r="OR241" s="11"/>
      <c r="OS241" s="11"/>
      <c r="OT241" s="11"/>
      <c r="OU241" s="11"/>
      <c r="OV241" s="11"/>
      <c r="OW241" s="11"/>
      <c r="OX241" s="11"/>
      <c r="OY241" s="11"/>
      <c r="OZ241" s="11"/>
      <c r="PA241" s="11"/>
      <c r="PB241" s="11"/>
      <c r="PC241" s="11"/>
      <c r="PD241" s="11"/>
      <c r="PE241" s="11"/>
      <c r="PF241" s="11"/>
      <c r="PG241" s="11"/>
      <c r="PH241" s="11"/>
      <c r="PI241" s="11"/>
      <c r="PJ241" s="11"/>
      <c r="PK241" s="11"/>
      <c r="PL241" s="11"/>
      <c r="PM241" s="11"/>
      <c r="PN241" s="11"/>
      <c r="PO241" s="11"/>
      <c r="PP241" s="11"/>
      <c r="PQ241" s="11"/>
      <c r="PR241" s="11"/>
      <c r="PS241" s="11"/>
      <c r="PT241" s="11"/>
      <c r="PU241" s="11"/>
      <c r="PV241" s="11"/>
      <c r="PW241" s="11"/>
      <c r="PX241" s="11"/>
      <c r="PY241" s="11"/>
      <c r="PZ241" s="11"/>
      <c r="QA241" s="11"/>
      <c r="QB241" s="11"/>
      <c r="QC241" s="11"/>
      <c r="QD241" s="11"/>
      <c r="QE241" s="11"/>
      <c r="QF241" s="11"/>
      <c r="QG241" s="11"/>
      <c r="QH241" s="11"/>
      <c r="QI241" s="11"/>
      <c r="QJ241" s="11"/>
      <c r="QK241" s="11"/>
      <c r="QL241" s="11"/>
      <c r="QM241" s="11"/>
      <c r="QN241" s="11"/>
      <c r="QO241" s="11"/>
      <c r="QP241" s="11"/>
      <c r="QQ241" s="11"/>
      <c r="QR241" s="11"/>
      <c r="QS241" s="11"/>
      <c r="QT241" s="11"/>
      <c r="QU241" s="11"/>
      <c r="QV241" s="11"/>
      <c r="QW241" s="11"/>
      <c r="QX241" s="11"/>
      <c r="QY241" s="11"/>
      <c r="QZ241" s="11"/>
      <c r="RA241" s="11"/>
      <c r="RB241" s="11"/>
      <c r="RC241" s="11"/>
      <c r="RD241" s="11"/>
      <c r="RE241" s="11"/>
      <c r="RF241" s="11"/>
      <c r="RG241" s="11"/>
      <c r="RH241" s="11"/>
      <c r="RI241" s="11"/>
      <c r="RJ241" s="11"/>
      <c r="RK241" s="11"/>
      <c r="RL241" s="11"/>
      <c r="RM241" s="11"/>
      <c r="RN241" s="11"/>
      <c r="RO241" s="11"/>
      <c r="RP241" s="11"/>
      <c r="RQ241" s="11"/>
      <c r="RR241" s="11"/>
      <c r="RS241" s="11"/>
      <c r="RT241" s="11"/>
      <c r="RU241" s="11"/>
      <c r="RV241" s="11"/>
      <c r="RW241" s="11"/>
      <c r="RX241" s="11"/>
      <c r="RY241" s="11"/>
      <c r="RZ241" s="11"/>
      <c r="SA241" s="11"/>
      <c r="SB241" s="11"/>
      <c r="SC241" s="11"/>
      <c r="SD241" s="11"/>
      <c r="SE241" s="11"/>
      <c r="SF241" s="11"/>
      <c r="SG241" s="11"/>
      <c r="SH241" s="11"/>
      <c r="SI241" s="11"/>
      <c r="SJ241" s="11"/>
      <c r="SK241" s="11"/>
      <c r="SL241" s="11"/>
      <c r="SM241" s="11"/>
      <c r="SN241" s="11"/>
      <c r="SO241" s="11"/>
      <c r="SP241" s="11"/>
      <c r="SQ241" s="11"/>
      <c r="SR241" s="11"/>
      <c r="SS241" s="11"/>
      <c r="ST241" s="11"/>
      <c r="SU241" s="11"/>
      <c r="SV241" s="11"/>
      <c r="SW241" s="11"/>
      <c r="SX241" s="11"/>
      <c r="SY241" s="11"/>
      <c r="SZ241" s="11"/>
      <c r="TA241" s="11"/>
      <c r="TB241" s="11"/>
      <c r="TC241" s="11"/>
      <c r="TD241" s="11"/>
      <c r="TE241" s="11"/>
      <c r="TF241" s="11"/>
      <c r="TG241" s="11"/>
      <c r="TH241" s="11"/>
      <c r="TI241" s="11"/>
      <c r="TJ241" s="11"/>
      <c r="TK241" s="11"/>
      <c r="TL241" s="11"/>
      <c r="TM241" s="11"/>
      <c r="TN241" s="11"/>
      <c r="TO241" s="11"/>
      <c r="TP241" s="11"/>
      <c r="TQ241" s="11"/>
      <c r="TR241" s="11"/>
      <c r="TS241" s="11"/>
      <c r="TT241" s="11"/>
      <c r="TU241" s="11"/>
      <c r="TV241" s="11"/>
      <c r="TW241" s="11"/>
      <c r="TX241" s="11"/>
      <c r="TY241" s="11"/>
      <c r="TZ241" s="11"/>
      <c r="UA241" s="11"/>
      <c r="UB241" s="11"/>
      <c r="UC241" s="11"/>
      <c r="UD241" s="11"/>
      <c r="UE241" s="11"/>
      <c r="UF241" s="11"/>
      <c r="UG241" s="11"/>
      <c r="UH241" s="11"/>
      <c r="UI241" s="11"/>
      <c r="UJ241" s="11"/>
      <c r="UK241" s="11"/>
      <c r="UL241" s="11"/>
      <c r="UM241" s="11"/>
      <c r="UN241" s="11"/>
      <c r="UO241" s="11"/>
      <c r="UP241" s="11"/>
      <c r="UQ241" s="11"/>
      <c r="UR241" s="11"/>
      <c r="US241" s="11"/>
      <c r="UT241" s="11"/>
      <c r="UU241" s="11"/>
      <c r="UV241" s="11"/>
      <c r="UW241" s="11"/>
      <c r="UX241" s="11"/>
      <c r="UY241" s="11"/>
      <c r="UZ241" s="11"/>
      <c r="VA241" s="11"/>
      <c r="VB241" s="11"/>
      <c r="VC241" s="11"/>
      <c r="VD241" s="11"/>
      <c r="VE241" s="11"/>
      <c r="VF241" s="11"/>
      <c r="VG241" s="11"/>
      <c r="VH241" s="11"/>
      <c r="VI241" s="11"/>
      <c r="VJ241" s="11"/>
      <c r="VK241" s="11"/>
      <c r="VL241" s="11"/>
      <c r="VM241" s="11"/>
      <c r="VN241" s="11"/>
      <c r="VO241" s="11"/>
      <c r="VP241" s="11"/>
      <c r="VQ241" s="11"/>
      <c r="VR241" s="11"/>
      <c r="VS241" s="11"/>
      <c r="VT241" s="11"/>
      <c r="VU241" s="11"/>
      <c r="VV241" s="11"/>
      <c r="VW241" s="11"/>
      <c r="VX241" s="11"/>
      <c r="VY241" s="11"/>
      <c r="VZ241" s="11"/>
      <c r="WA241" s="11"/>
      <c r="WB241" s="11"/>
      <c r="WC241" s="11"/>
      <c r="WD241" s="11"/>
      <c r="WE241" s="11"/>
      <c r="WF241" s="11"/>
      <c r="WG241" s="11"/>
      <c r="WH241" s="11"/>
      <c r="WI241" s="11"/>
      <c r="WJ241" s="11"/>
      <c r="WK241" s="11"/>
      <c r="WL241" s="11"/>
      <c r="WM241" s="11"/>
      <c r="WN241" s="11"/>
      <c r="WO241" s="11"/>
      <c r="WP241" s="11"/>
      <c r="WQ241" s="11"/>
      <c r="WR241" s="11"/>
      <c r="WS241" s="11"/>
      <c r="WT241" s="11"/>
      <c r="WU241" s="11"/>
      <c r="WV241" s="11"/>
      <c r="WW241" s="11"/>
      <c r="WX241" s="11"/>
      <c r="WY241" s="11"/>
      <c r="WZ241" s="11"/>
      <c r="XA241" s="11"/>
      <c r="XB241" s="11"/>
      <c r="XC241" s="11"/>
      <c r="XD241" s="11"/>
      <c r="XE241" s="11"/>
      <c r="XF241" s="11"/>
      <c r="XG241" s="11"/>
      <c r="XH241" s="11"/>
      <c r="XI241" s="11"/>
      <c r="XJ241" s="11"/>
      <c r="XK241" s="11"/>
      <c r="XL241" s="11"/>
      <c r="XM241" s="11"/>
      <c r="XN241" s="11"/>
      <c r="XO241" s="11"/>
      <c r="XP241" s="11"/>
      <c r="XQ241" s="11"/>
      <c r="XR241" s="11"/>
      <c r="XS241" s="11"/>
      <c r="XT241" s="11"/>
      <c r="XU241" s="11"/>
      <c r="XV241" s="11"/>
      <c r="XW241" s="11"/>
      <c r="XX241" s="11"/>
      <c r="XY241" s="11"/>
      <c r="XZ241" s="11"/>
      <c r="YA241" s="11"/>
      <c r="YB241" s="11"/>
      <c r="YC241" s="11"/>
      <c r="YD241" s="11"/>
      <c r="YE241" s="11"/>
      <c r="YF241" s="11"/>
      <c r="YG241" s="11"/>
      <c r="YH241" s="11"/>
      <c r="YI241" s="11"/>
      <c r="YJ241" s="11"/>
      <c r="YK241" s="11"/>
      <c r="YL241" s="11"/>
      <c r="YM241" s="11"/>
      <c r="YN241" s="11"/>
      <c r="YO241" s="11"/>
      <c r="YP241" s="11"/>
      <c r="YQ241" s="11"/>
      <c r="YR241" s="11"/>
      <c r="YS241" s="11"/>
      <c r="YT241" s="11"/>
      <c r="YU241" s="11"/>
      <c r="YV241" s="11"/>
      <c r="YW241" s="11"/>
      <c r="YX241" s="11"/>
      <c r="YY241" s="11"/>
      <c r="YZ241" s="11"/>
      <c r="ZA241" s="11"/>
      <c r="ZB241" s="11"/>
      <c r="ZC241" s="11"/>
      <c r="ZD241" s="11"/>
      <c r="ZE241" s="11"/>
      <c r="ZF241" s="11"/>
      <c r="ZG241" s="11"/>
      <c r="ZH241" s="11"/>
      <c r="ZI241" s="11"/>
      <c r="ZJ241" s="11"/>
      <c r="ZK241" s="11"/>
      <c r="ZL241" s="11"/>
      <c r="ZM241" s="11"/>
      <c r="ZN241" s="11"/>
      <c r="ZO241" s="11"/>
      <c r="ZP241" s="11"/>
      <c r="ZQ241" s="11"/>
      <c r="ZR241" s="11"/>
      <c r="ZS241" s="11"/>
      <c r="ZT241" s="11"/>
      <c r="ZU241" s="11"/>
      <c r="ZV241" s="11"/>
      <c r="ZW241" s="11"/>
      <c r="ZX241" s="11"/>
      <c r="ZY241" s="11"/>
      <c r="ZZ241" s="11"/>
      <c r="AAA241" s="11"/>
      <c r="AAB241" s="11"/>
      <c r="AAC241" s="11"/>
      <c r="AAD241" s="11"/>
      <c r="AAE241" s="11"/>
      <c r="AAF241" s="11"/>
      <c r="AAG241" s="11"/>
      <c r="AAH241" s="11"/>
      <c r="AAI241" s="11"/>
      <c r="AAJ241" s="11"/>
      <c r="AAK241" s="11"/>
      <c r="AAL241" s="11"/>
      <c r="AAM241" s="11"/>
      <c r="AAN241" s="11"/>
      <c r="AAO241" s="11"/>
      <c r="AAP241" s="11"/>
      <c r="AAQ241" s="11"/>
      <c r="AAR241" s="11"/>
      <c r="AAS241" s="11"/>
      <c r="AAT241" s="11"/>
      <c r="AAU241" s="11"/>
      <c r="AAV241" s="11"/>
      <c r="AAW241" s="11"/>
      <c r="AAX241" s="11"/>
      <c r="AAY241" s="11"/>
      <c r="AAZ241" s="11"/>
      <c r="ABA241" s="11"/>
      <c r="ABB241" s="11"/>
      <c r="ABC241" s="11"/>
      <c r="ABD241" s="11"/>
      <c r="ABE241" s="11"/>
      <c r="ABF241" s="11"/>
      <c r="ABG241" s="11"/>
      <c r="ABH241" s="11"/>
      <c r="ABI241" s="11"/>
      <c r="ABJ241" s="11"/>
      <c r="ABK241" s="11"/>
      <c r="ABL241" s="11"/>
      <c r="ABM241" s="11"/>
      <c r="ABN241" s="11"/>
      <c r="ABO241" s="11"/>
      <c r="ABP241" s="11"/>
      <c r="ABQ241" s="11"/>
      <c r="ABR241" s="11"/>
      <c r="ABS241" s="11"/>
      <c r="ABT241" s="11"/>
      <c r="ABU241" s="11"/>
      <c r="ABV241" s="11"/>
      <c r="ABW241" s="11"/>
      <c r="ABX241" s="11"/>
      <c r="ABY241" s="11"/>
      <c r="ABZ241" s="11"/>
      <c r="ACA241" s="11"/>
      <c r="ACB241" s="11"/>
      <c r="ACC241" s="11"/>
      <c r="ACD241" s="11"/>
      <c r="ACE241" s="11"/>
      <c r="ACF241" s="11"/>
      <c r="ACG241" s="11"/>
      <c r="ACH241" s="11"/>
      <c r="ACI241" s="11"/>
      <c r="ACJ241" s="11"/>
      <c r="ACK241" s="11"/>
      <c r="ACL241" s="11"/>
      <c r="ACM241" s="11"/>
      <c r="ACN241" s="11"/>
      <c r="ACO241" s="11"/>
      <c r="ACP241" s="11"/>
      <c r="ACQ241" s="11"/>
      <c r="ACR241" s="11"/>
      <c r="ACS241" s="11"/>
      <c r="ACT241" s="11"/>
      <c r="ACU241" s="11"/>
      <c r="ACV241" s="11"/>
      <c r="ACW241" s="11"/>
      <c r="ACX241" s="11"/>
      <c r="ACY241" s="11"/>
      <c r="ACZ241" s="11"/>
      <c r="ADA241" s="11"/>
      <c r="ADB241" s="11"/>
      <c r="ADC241" s="11"/>
      <c r="ADD241" s="11"/>
      <c r="ADE241" s="11"/>
      <c r="ADF241" s="11"/>
      <c r="ADG241" s="11"/>
      <c r="ADH241" s="11"/>
      <c r="ADI241" s="11"/>
      <c r="ADJ241" s="11"/>
      <c r="ADK241" s="11"/>
      <c r="ADL241" s="11"/>
      <c r="ADM241" s="11"/>
      <c r="ADN241" s="11"/>
      <c r="ADO241" s="11"/>
      <c r="ADP241" s="11"/>
      <c r="ADQ241" s="11"/>
      <c r="ADR241" s="11"/>
      <c r="ADS241" s="11"/>
      <c r="ADT241" s="11"/>
      <c r="ADU241" s="11"/>
      <c r="ADV241" s="11"/>
      <c r="ADW241" s="11"/>
      <c r="ADX241" s="11"/>
      <c r="ADY241" s="11"/>
      <c r="ADZ241" s="11"/>
      <c r="AEA241" s="11"/>
      <c r="AEB241" s="11"/>
      <c r="AEC241" s="11"/>
      <c r="AED241" s="11"/>
      <c r="AEE241" s="11"/>
      <c r="AEF241" s="11"/>
      <c r="AEG241" s="11"/>
      <c r="AEH241" s="11"/>
      <c r="AEI241" s="11"/>
      <c r="AEJ241" s="11"/>
      <c r="AEK241" s="11"/>
      <c r="AEL241" s="11"/>
      <c r="AEM241" s="11"/>
      <c r="AEN241" s="11"/>
      <c r="AEO241" s="11"/>
      <c r="AEP241" s="11"/>
      <c r="AEQ241" s="11"/>
      <c r="AER241" s="11"/>
      <c r="AES241" s="11"/>
      <c r="AET241" s="11"/>
      <c r="AEU241" s="11"/>
      <c r="AEV241" s="11"/>
      <c r="AEW241" s="11"/>
      <c r="AEX241" s="11"/>
      <c r="AEY241" s="11"/>
      <c r="AEZ241" s="11"/>
      <c r="AFA241" s="11"/>
      <c r="AFB241" s="11"/>
      <c r="AFC241" s="11"/>
      <c r="AFD241" s="11"/>
      <c r="AFE241" s="11"/>
      <c r="AFF241" s="11"/>
      <c r="AFG241" s="11"/>
      <c r="AFH241" s="11"/>
      <c r="AFI241" s="11"/>
      <c r="AFJ241" s="11"/>
      <c r="AFK241" s="11"/>
      <c r="AFL241" s="11"/>
      <c r="AFM241" s="11"/>
      <c r="AFN241" s="11"/>
      <c r="AFO241" s="11"/>
      <c r="AFP241" s="11"/>
      <c r="AFQ241" s="11"/>
      <c r="AFR241" s="11"/>
      <c r="AFS241" s="11"/>
      <c r="AFT241" s="11"/>
      <c r="AFU241" s="11"/>
      <c r="AFV241" s="11"/>
      <c r="AFW241" s="11"/>
      <c r="AFX241" s="11"/>
      <c r="AFY241" s="11"/>
      <c r="AFZ241" s="11"/>
      <c r="AGA241" s="11"/>
      <c r="AGB241" s="11"/>
      <c r="AGC241" s="11"/>
      <c r="AGD241" s="11"/>
      <c r="AGE241" s="11"/>
      <c r="AGF241" s="11"/>
      <c r="AGG241" s="11"/>
      <c r="AGH241" s="11"/>
      <c r="AGI241" s="11"/>
      <c r="AGJ241" s="11"/>
      <c r="AGK241" s="11"/>
      <c r="AGL241" s="11"/>
      <c r="AGM241" s="11"/>
      <c r="AGN241" s="11"/>
      <c r="AGO241" s="11"/>
      <c r="AGP241" s="11"/>
      <c r="AGQ241" s="11"/>
      <c r="AGR241" s="11"/>
      <c r="AGS241" s="11"/>
      <c r="AGT241" s="11"/>
      <c r="AGU241" s="11"/>
      <c r="AGV241" s="11"/>
      <c r="AGW241" s="11"/>
      <c r="AGX241" s="11"/>
      <c r="AGY241" s="11"/>
      <c r="AGZ241" s="11"/>
      <c r="AHA241" s="11"/>
      <c r="AHB241" s="11"/>
      <c r="AHC241" s="11"/>
      <c r="AHD241" s="11"/>
      <c r="AHE241" s="11"/>
      <c r="AHF241" s="11"/>
      <c r="AHG241" s="11"/>
      <c r="AHH241" s="11"/>
      <c r="AHI241" s="11"/>
      <c r="AHJ241" s="11"/>
      <c r="AHK241" s="11"/>
      <c r="AHL241" s="11"/>
      <c r="AHM241" s="11"/>
      <c r="AHN241" s="11"/>
      <c r="AHO241" s="11"/>
      <c r="AHP241" s="11"/>
      <c r="AHQ241" s="11"/>
      <c r="AHR241" s="11"/>
      <c r="AHS241" s="11"/>
      <c r="AHT241" s="11"/>
      <c r="AHU241" s="11"/>
      <c r="AHV241" s="11"/>
      <c r="AHW241" s="11"/>
      <c r="AHX241" s="11"/>
      <c r="AHY241" s="11"/>
      <c r="AHZ241" s="11"/>
      <c r="AIA241" s="11"/>
      <c r="AIB241" s="11"/>
      <c r="AIC241" s="11"/>
      <c r="AID241" s="11"/>
      <c r="AIE241" s="11"/>
      <c r="AIF241" s="11"/>
      <c r="AIG241" s="11"/>
      <c r="AIH241" s="11"/>
      <c r="AII241" s="11"/>
      <c r="AIJ241" s="11"/>
      <c r="AIK241" s="11"/>
      <c r="AIL241" s="11"/>
      <c r="AIM241" s="11"/>
      <c r="AIN241" s="11"/>
      <c r="AIO241" s="11"/>
      <c r="AIP241" s="11"/>
      <c r="AIQ241" s="11"/>
      <c r="AIR241" s="11"/>
      <c r="AIS241" s="11"/>
      <c r="AIT241" s="11"/>
      <c r="AIU241" s="11"/>
      <c r="AIV241" s="11"/>
      <c r="AIW241" s="11"/>
      <c r="AIX241" s="11"/>
      <c r="AIY241" s="11"/>
      <c r="AIZ241" s="11"/>
      <c r="AJA241" s="11"/>
      <c r="AJB241" s="11"/>
      <c r="AJC241" s="11"/>
      <c r="AJD241" s="11"/>
      <c r="AJE241" s="11"/>
      <c r="AJF241" s="11"/>
      <c r="AJG241" s="11"/>
      <c r="AJH241" s="11"/>
      <c r="AJI241" s="11"/>
      <c r="AJJ241" s="11"/>
      <c r="AJK241" s="11"/>
      <c r="AJL241" s="11"/>
      <c r="AJM241" s="11"/>
      <c r="AJN241" s="11"/>
      <c r="AJO241" s="11"/>
      <c r="AJP241" s="11"/>
      <c r="AJQ241" s="11"/>
      <c r="AJR241" s="11"/>
      <c r="AJS241" s="11"/>
      <c r="AJT241" s="11"/>
      <c r="AJU241" s="11"/>
      <c r="AJV241" s="11"/>
      <c r="AJW241" s="11"/>
      <c r="AJX241" s="11"/>
      <c r="AJY241" s="11"/>
      <c r="AJZ241" s="11"/>
      <c r="AKA241" s="11"/>
      <c r="AKB241" s="11"/>
      <c r="AKC241" s="11"/>
      <c r="AKD241" s="11"/>
      <c r="AKE241" s="11"/>
      <c r="AKF241" s="11"/>
      <c r="AKG241" s="11"/>
      <c r="AKH241" s="11"/>
      <c r="AKI241" s="11"/>
      <c r="AKJ241" s="11"/>
      <c r="AKK241" s="11"/>
      <c r="AKL241" s="11"/>
      <c r="AKM241" s="11"/>
      <c r="AKN241" s="11"/>
      <c r="AKO241" s="11"/>
      <c r="AKP241" s="11"/>
      <c r="AKQ241" s="11"/>
      <c r="AKR241" s="11"/>
      <c r="AKS241" s="11"/>
      <c r="AKT241" s="11"/>
      <c r="AKU241" s="11"/>
      <c r="AKV241" s="11"/>
      <c r="AKW241" s="11"/>
      <c r="AKX241" s="11"/>
      <c r="AKY241" s="11"/>
      <c r="AKZ241" s="11"/>
      <c r="ALA241" s="11"/>
      <c r="ALB241" s="11"/>
      <c r="ALC241" s="11"/>
      <c r="ALD241" s="11"/>
      <c r="ALE241" s="11"/>
      <c r="ALF241" s="11"/>
      <c r="ALG241" s="11"/>
      <c r="ALH241" s="11"/>
      <c r="ALI241" s="11"/>
      <c r="ALJ241" s="11"/>
      <c r="ALK241" s="11"/>
      <c r="ALL241" s="11"/>
      <c r="ALM241" s="11"/>
      <c r="ALN241" s="11"/>
      <c r="ALO241" s="11"/>
      <c r="ALP241" s="11"/>
      <c r="ALQ241" s="11"/>
      <c r="ALR241" s="11"/>
      <c r="ALS241" s="11"/>
      <c r="ALT241" s="11"/>
      <c r="ALU241" s="11"/>
      <c r="ALV241" s="11"/>
      <c r="ALW241" s="11"/>
      <c r="ALX241" s="11"/>
      <c r="ALY241" s="11"/>
      <c r="ALZ241" s="11"/>
      <c r="AMA241" s="11"/>
      <c r="AMB241" s="11"/>
      <c r="AMC241" s="11"/>
    </row>
    <row r="242" spans="1:1017" s="50" customFormat="1" ht="24.75" customHeight="1">
      <c r="A242" s="9">
        <v>3</v>
      </c>
      <c r="B242" s="9" t="s">
        <v>143</v>
      </c>
      <c r="C242" s="10" t="s">
        <v>141</v>
      </c>
      <c r="D242" s="9">
        <v>52</v>
      </c>
      <c r="E242" s="9">
        <v>36</v>
      </c>
      <c r="F242" s="9">
        <v>14</v>
      </c>
      <c r="G242" s="9">
        <v>22</v>
      </c>
      <c r="H242" s="232">
        <v>980</v>
      </c>
      <c r="I242" s="232">
        <v>261.8</v>
      </c>
      <c r="J242" s="232">
        <v>718.2</v>
      </c>
      <c r="K242" s="9">
        <v>50</v>
      </c>
      <c r="L242" s="9">
        <v>14</v>
      </c>
      <c r="M242" s="9">
        <v>36</v>
      </c>
      <c r="N242" s="229" t="s">
        <v>192</v>
      </c>
      <c r="O242" s="229" t="s">
        <v>142</v>
      </c>
      <c r="P242" s="153" t="s">
        <v>734</v>
      </c>
      <c r="Q242" s="231"/>
      <c r="R242" s="23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  <c r="IY242" s="11"/>
      <c r="IZ242" s="11"/>
      <c r="JA242" s="11"/>
      <c r="JB242" s="11"/>
      <c r="JC242" s="11"/>
      <c r="JD242" s="11"/>
      <c r="JE242" s="11"/>
      <c r="JF242" s="11"/>
      <c r="JG242" s="11"/>
      <c r="JH242" s="11"/>
      <c r="JI242" s="11"/>
      <c r="JJ242" s="11"/>
      <c r="JK242" s="11"/>
      <c r="JL242" s="11"/>
      <c r="JM242" s="11"/>
      <c r="JN242" s="11"/>
      <c r="JO242" s="11"/>
      <c r="JP242" s="11"/>
      <c r="JQ242" s="11"/>
      <c r="JR242" s="11"/>
      <c r="JS242" s="11"/>
      <c r="JT242" s="11"/>
      <c r="JU242" s="11"/>
      <c r="JV242" s="11"/>
      <c r="JW242" s="11"/>
      <c r="JX242" s="11"/>
      <c r="JY242" s="11"/>
      <c r="JZ242" s="11"/>
      <c r="KA242" s="11"/>
      <c r="KB242" s="11"/>
      <c r="KC242" s="11"/>
      <c r="KD242" s="11"/>
      <c r="KE242" s="11"/>
      <c r="KF242" s="11"/>
      <c r="KG242" s="11"/>
      <c r="KH242" s="11"/>
      <c r="KI242" s="11"/>
      <c r="KJ242" s="11"/>
      <c r="KK242" s="11"/>
      <c r="KL242" s="11"/>
      <c r="KM242" s="11"/>
      <c r="KN242" s="11"/>
      <c r="KO242" s="11"/>
      <c r="KP242" s="11"/>
      <c r="KQ242" s="11"/>
      <c r="KR242" s="11"/>
      <c r="KS242" s="11"/>
      <c r="KT242" s="11"/>
      <c r="KU242" s="11"/>
      <c r="KV242" s="11"/>
      <c r="KW242" s="11"/>
      <c r="KX242" s="11"/>
      <c r="KY242" s="11"/>
      <c r="KZ242" s="11"/>
      <c r="LA242" s="11"/>
      <c r="LB242" s="11"/>
      <c r="LC242" s="11"/>
      <c r="LD242" s="11"/>
      <c r="LE242" s="11"/>
      <c r="LF242" s="11"/>
      <c r="LG242" s="11"/>
      <c r="LH242" s="11"/>
      <c r="LI242" s="11"/>
      <c r="LJ242" s="11"/>
      <c r="LK242" s="11"/>
      <c r="LL242" s="11"/>
      <c r="LM242" s="11"/>
      <c r="LN242" s="11"/>
      <c r="LO242" s="11"/>
      <c r="LP242" s="11"/>
      <c r="LQ242" s="11"/>
      <c r="LR242" s="11"/>
      <c r="LS242" s="11"/>
      <c r="LT242" s="11"/>
      <c r="LU242" s="11"/>
      <c r="LV242" s="11"/>
      <c r="LW242" s="11"/>
      <c r="LX242" s="11"/>
      <c r="LY242" s="11"/>
      <c r="LZ242" s="11"/>
      <c r="MA242" s="11"/>
      <c r="MB242" s="11"/>
      <c r="MC242" s="11"/>
      <c r="MD242" s="11"/>
      <c r="ME242" s="11"/>
      <c r="MF242" s="11"/>
      <c r="MG242" s="11"/>
      <c r="MH242" s="11"/>
      <c r="MI242" s="11"/>
      <c r="MJ242" s="11"/>
      <c r="MK242" s="11"/>
      <c r="ML242" s="11"/>
      <c r="MM242" s="11"/>
      <c r="MN242" s="11"/>
      <c r="MO242" s="11"/>
      <c r="MP242" s="11"/>
      <c r="MQ242" s="11"/>
      <c r="MR242" s="11"/>
      <c r="MS242" s="11"/>
      <c r="MT242" s="11"/>
      <c r="MU242" s="11"/>
      <c r="MV242" s="11"/>
      <c r="MW242" s="11"/>
      <c r="MX242" s="11"/>
      <c r="MY242" s="11"/>
      <c r="MZ242" s="11"/>
      <c r="NA242" s="11"/>
      <c r="NB242" s="11"/>
      <c r="NC242" s="11"/>
      <c r="ND242" s="11"/>
      <c r="NE242" s="11"/>
      <c r="NF242" s="11"/>
      <c r="NG242" s="11"/>
      <c r="NH242" s="11"/>
      <c r="NI242" s="11"/>
      <c r="NJ242" s="11"/>
      <c r="NK242" s="11"/>
      <c r="NL242" s="11"/>
      <c r="NM242" s="11"/>
      <c r="NN242" s="11"/>
      <c r="NO242" s="11"/>
      <c r="NP242" s="11"/>
      <c r="NQ242" s="11"/>
      <c r="NR242" s="11"/>
      <c r="NS242" s="11"/>
      <c r="NT242" s="11"/>
      <c r="NU242" s="11"/>
      <c r="NV242" s="11"/>
      <c r="NW242" s="11"/>
      <c r="NX242" s="11"/>
      <c r="NY242" s="11"/>
      <c r="NZ242" s="11"/>
      <c r="OA242" s="11"/>
      <c r="OB242" s="11"/>
      <c r="OC242" s="11"/>
      <c r="OD242" s="11"/>
      <c r="OE242" s="11"/>
      <c r="OF242" s="11"/>
      <c r="OG242" s="11"/>
      <c r="OH242" s="11"/>
      <c r="OI242" s="11"/>
      <c r="OJ242" s="11"/>
      <c r="OK242" s="11"/>
      <c r="OL242" s="11"/>
      <c r="OM242" s="11"/>
      <c r="ON242" s="11"/>
      <c r="OO242" s="11"/>
      <c r="OP242" s="11"/>
      <c r="OQ242" s="11"/>
      <c r="OR242" s="11"/>
      <c r="OS242" s="11"/>
      <c r="OT242" s="11"/>
      <c r="OU242" s="11"/>
      <c r="OV242" s="11"/>
      <c r="OW242" s="11"/>
      <c r="OX242" s="11"/>
      <c r="OY242" s="11"/>
      <c r="OZ242" s="11"/>
      <c r="PA242" s="11"/>
      <c r="PB242" s="11"/>
      <c r="PC242" s="11"/>
      <c r="PD242" s="11"/>
      <c r="PE242" s="11"/>
      <c r="PF242" s="11"/>
      <c r="PG242" s="11"/>
      <c r="PH242" s="11"/>
      <c r="PI242" s="11"/>
      <c r="PJ242" s="11"/>
      <c r="PK242" s="11"/>
      <c r="PL242" s="11"/>
      <c r="PM242" s="11"/>
      <c r="PN242" s="11"/>
      <c r="PO242" s="11"/>
      <c r="PP242" s="11"/>
      <c r="PQ242" s="11"/>
      <c r="PR242" s="11"/>
      <c r="PS242" s="11"/>
      <c r="PT242" s="11"/>
      <c r="PU242" s="11"/>
      <c r="PV242" s="11"/>
      <c r="PW242" s="11"/>
      <c r="PX242" s="11"/>
      <c r="PY242" s="11"/>
      <c r="PZ242" s="11"/>
      <c r="QA242" s="11"/>
      <c r="QB242" s="11"/>
      <c r="QC242" s="11"/>
      <c r="QD242" s="11"/>
      <c r="QE242" s="11"/>
      <c r="QF242" s="11"/>
      <c r="QG242" s="11"/>
      <c r="QH242" s="11"/>
      <c r="QI242" s="11"/>
      <c r="QJ242" s="11"/>
      <c r="QK242" s="11"/>
      <c r="QL242" s="11"/>
      <c r="QM242" s="11"/>
      <c r="QN242" s="11"/>
      <c r="QO242" s="11"/>
      <c r="QP242" s="11"/>
      <c r="QQ242" s="11"/>
      <c r="QR242" s="11"/>
      <c r="QS242" s="11"/>
      <c r="QT242" s="11"/>
      <c r="QU242" s="11"/>
      <c r="QV242" s="11"/>
      <c r="QW242" s="11"/>
      <c r="QX242" s="11"/>
      <c r="QY242" s="11"/>
      <c r="QZ242" s="11"/>
      <c r="RA242" s="11"/>
      <c r="RB242" s="11"/>
      <c r="RC242" s="11"/>
      <c r="RD242" s="11"/>
      <c r="RE242" s="11"/>
      <c r="RF242" s="11"/>
      <c r="RG242" s="11"/>
      <c r="RH242" s="11"/>
      <c r="RI242" s="11"/>
      <c r="RJ242" s="11"/>
      <c r="RK242" s="11"/>
      <c r="RL242" s="11"/>
      <c r="RM242" s="11"/>
      <c r="RN242" s="11"/>
      <c r="RO242" s="11"/>
      <c r="RP242" s="11"/>
      <c r="RQ242" s="11"/>
      <c r="RR242" s="11"/>
      <c r="RS242" s="11"/>
      <c r="RT242" s="11"/>
      <c r="RU242" s="11"/>
      <c r="RV242" s="11"/>
      <c r="RW242" s="11"/>
      <c r="RX242" s="11"/>
      <c r="RY242" s="11"/>
      <c r="RZ242" s="11"/>
      <c r="SA242" s="11"/>
      <c r="SB242" s="11"/>
      <c r="SC242" s="11"/>
      <c r="SD242" s="11"/>
      <c r="SE242" s="11"/>
      <c r="SF242" s="11"/>
      <c r="SG242" s="11"/>
      <c r="SH242" s="11"/>
      <c r="SI242" s="11"/>
      <c r="SJ242" s="11"/>
      <c r="SK242" s="11"/>
      <c r="SL242" s="11"/>
      <c r="SM242" s="11"/>
      <c r="SN242" s="11"/>
      <c r="SO242" s="11"/>
      <c r="SP242" s="11"/>
      <c r="SQ242" s="11"/>
      <c r="SR242" s="11"/>
      <c r="SS242" s="11"/>
      <c r="ST242" s="11"/>
      <c r="SU242" s="11"/>
      <c r="SV242" s="11"/>
      <c r="SW242" s="11"/>
      <c r="SX242" s="11"/>
      <c r="SY242" s="11"/>
      <c r="SZ242" s="11"/>
      <c r="TA242" s="11"/>
      <c r="TB242" s="11"/>
      <c r="TC242" s="11"/>
      <c r="TD242" s="11"/>
      <c r="TE242" s="11"/>
      <c r="TF242" s="11"/>
      <c r="TG242" s="11"/>
      <c r="TH242" s="11"/>
      <c r="TI242" s="11"/>
      <c r="TJ242" s="11"/>
      <c r="TK242" s="11"/>
      <c r="TL242" s="11"/>
      <c r="TM242" s="11"/>
      <c r="TN242" s="11"/>
      <c r="TO242" s="11"/>
      <c r="TP242" s="11"/>
      <c r="TQ242" s="11"/>
      <c r="TR242" s="11"/>
      <c r="TS242" s="11"/>
      <c r="TT242" s="11"/>
      <c r="TU242" s="11"/>
      <c r="TV242" s="11"/>
      <c r="TW242" s="11"/>
      <c r="TX242" s="11"/>
      <c r="TY242" s="11"/>
      <c r="TZ242" s="11"/>
      <c r="UA242" s="11"/>
      <c r="UB242" s="11"/>
      <c r="UC242" s="11"/>
      <c r="UD242" s="11"/>
      <c r="UE242" s="11"/>
      <c r="UF242" s="11"/>
      <c r="UG242" s="11"/>
      <c r="UH242" s="11"/>
      <c r="UI242" s="11"/>
      <c r="UJ242" s="11"/>
      <c r="UK242" s="11"/>
      <c r="UL242" s="11"/>
      <c r="UM242" s="11"/>
      <c r="UN242" s="11"/>
      <c r="UO242" s="11"/>
      <c r="UP242" s="11"/>
      <c r="UQ242" s="11"/>
      <c r="UR242" s="11"/>
      <c r="US242" s="11"/>
      <c r="UT242" s="11"/>
      <c r="UU242" s="11"/>
      <c r="UV242" s="11"/>
      <c r="UW242" s="11"/>
      <c r="UX242" s="11"/>
      <c r="UY242" s="11"/>
      <c r="UZ242" s="11"/>
      <c r="VA242" s="11"/>
      <c r="VB242" s="11"/>
      <c r="VC242" s="11"/>
      <c r="VD242" s="11"/>
      <c r="VE242" s="11"/>
      <c r="VF242" s="11"/>
      <c r="VG242" s="11"/>
      <c r="VH242" s="11"/>
      <c r="VI242" s="11"/>
      <c r="VJ242" s="11"/>
      <c r="VK242" s="11"/>
      <c r="VL242" s="11"/>
      <c r="VM242" s="11"/>
      <c r="VN242" s="11"/>
      <c r="VO242" s="11"/>
      <c r="VP242" s="11"/>
      <c r="VQ242" s="11"/>
      <c r="VR242" s="11"/>
      <c r="VS242" s="11"/>
      <c r="VT242" s="11"/>
      <c r="VU242" s="11"/>
      <c r="VV242" s="11"/>
      <c r="VW242" s="11"/>
      <c r="VX242" s="11"/>
      <c r="VY242" s="11"/>
      <c r="VZ242" s="11"/>
      <c r="WA242" s="11"/>
      <c r="WB242" s="11"/>
      <c r="WC242" s="11"/>
      <c r="WD242" s="11"/>
      <c r="WE242" s="11"/>
      <c r="WF242" s="11"/>
      <c r="WG242" s="11"/>
      <c r="WH242" s="11"/>
      <c r="WI242" s="11"/>
      <c r="WJ242" s="11"/>
      <c r="WK242" s="11"/>
      <c r="WL242" s="11"/>
      <c r="WM242" s="11"/>
      <c r="WN242" s="11"/>
      <c r="WO242" s="11"/>
      <c r="WP242" s="11"/>
      <c r="WQ242" s="11"/>
      <c r="WR242" s="11"/>
      <c r="WS242" s="11"/>
      <c r="WT242" s="11"/>
      <c r="WU242" s="11"/>
      <c r="WV242" s="11"/>
      <c r="WW242" s="11"/>
      <c r="WX242" s="11"/>
      <c r="WY242" s="11"/>
      <c r="WZ242" s="11"/>
      <c r="XA242" s="11"/>
      <c r="XB242" s="11"/>
      <c r="XC242" s="11"/>
      <c r="XD242" s="11"/>
      <c r="XE242" s="11"/>
      <c r="XF242" s="11"/>
      <c r="XG242" s="11"/>
      <c r="XH242" s="11"/>
      <c r="XI242" s="11"/>
      <c r="XJ242" s="11"/>
      <c r="XK242" s="11"/>
      <c r="XL242" s="11"/>
      <c r="XM242" s="11"/>
      <c r="XN242" s="11"/>
      <c r="XO242" s="11"/>
      <c r="XP242" s="11"/>
      <c r="XQ242" s="11"/>
      <c r="XR242" s="11"/>
      <c r="XS242" s="11"/>
      <c r="XT242" s="11"/>
      <c r="XU242" s="11"/>
      <c r="XV242" s="11"/>
      <c r="XW242" s="11"/>
      <c r="XX242" s="11"/>
      <c r="XY242" s="11"/>
      <c r="XZ242" s="11"/>
      <c r="YA242" s="11"/>
      <c r="YB242" s="11"/>
      <c r="YC242" s="11"/>
      <c r="YD242" s="11"/>
      <c r="YE242" s="11"/>
      <c r="YF242" s="11"/>
      <c r="YG242" s="11"/>
      <c r="YH242" s="11"/>
      <c r="YI242" s="11"/>
      <c r="YJ242" s="11"/>
      <c r="YK242" s="11"/>
      <c r="YL242" s="11"/>
      <c r="YM242" s="11"/>
      <c r="YN242" s="11"/>
      <c r="YO242" s="11"/>
      <c r="YP242" s="11"/>
      <c r="YQ242" s="11"/>
      <c r="YR242" s="11"/>
      <c r="YS242" s="11"/>
      <c r="YT242" s="11"/>
      <c r="YU242" s="11"/>
      <c r="YV242" s="11"/>
      <c r="YW242" s="11"/>
      <c r="YX242" s="11"/>
      <c r="YY242" s="11"/>
      <c r="YZ242" s="11"/>
      <c r="ZA242" s="11"/>
      <c r="ZB242" s="11"/>
      <c r="ZC242" s="11"/>
      <c r="ZD242" s="11"/>
      <c r="ZE242" s="11"/>
      <c r="ZF242" s="11"/>
      <c r="ZG242" s="11"/>
      <c r="ZH242" s="11"/>
      <c r="ZI242" s="11"/>
      <c r="ZJ242" s="11"/>
      <c r="ZK242" s="11"/>
      <c r="ZL242" s="11"/>
      <c r="ZM242" s="11"/>
      <c r="ZN242" s="11"/>
      <c r="ZO242" s="11"/>
      <c r="ZP242" s="11"/>
      <c r="ZQ242" s="11"/>
      <c r="ZR242" s="11"/>
      <c r="ZS242" s="11"/>
      <c r="ZT242" s="11"/>
      <c r="ZU242" s="11"/>
      <c r="ZV242" s="11"/>
      <c r="ZW242" s="11"/>
      <c r="ZX242" s="11"/>
      <c r="ZY242" s="11"/>
      <c r="ZZ242" s="11"/>
      <c r="AAA242" s="11"/>
      <c r="AAB242" s="11"/>
      <c r="AAC242" s="11"/>
      <c r="AAD242" s="11"/>
      <c r="AAE242" s="11"/>
      <c r="AAF242" s="11"/>
      <c r="AAG242" s="11"/>
      <c r="AAH242" s="11"/>
      <c r="AAI242" s="11"/>
      <c r="AAJ242" s="11"/>
      <c r="AAK242" s="11"/>
      <c r="AAL242" s="11"/>
      <c r="AAM242" s="11"/>
      <c r="AAN242" s="11"/>
      <c r="AAO242" s="11"/>
      <c r="AAP242" s="11"/>
      <c r="AAQ242" s="11"/>
      <c r="AAR242" s="11"/>
      <c r="AAS242" s="11"/>
      <c r="AAT242" s="11"/>
      <c r="AAU242" s="11"/>
      <c r="AAV242" s="11"/>
      <c r="AAW242" s="11"/>
      <c r="AAX242" s="11"/>
      <c r="AAY242" s="11"/>
      <c r="AAZ242" s="11"/>
      <c r="ABA242" s="11"/>
      <c r="ABB242" s="11"/>
      <c r="ABC242" s="11"/>
      <c r="ABD242" s="11"/>
      <c r="ABE242" s="11"/>
      <c r="ABF242" s="11"/>
      <c r="ABG242" s="11"/>
      <c r="ABH242" s="11"/>
      <c r="ABI242" s="11"/>
      <c r="ABJ242" s="11"/>
      <c r="ABK242" s="11"/>
      <c r="ABL242" s="11"/>
      <c r="ABM242" s="11"/>
      <c r="ABN242" s="11"/>
      <c r="ABO242" s="11"/>
      <c r="ABP242" s="11"/>
      <c r="ABQ242" s="11"/>
      <c r="ABR242" s="11"/>
      <c r="ABS242" s="11"/>
      <c r="ABT242" s="11"/>
      <c r="ABU242" s="11"/>
      <c r="ABV242" s="11"/>
      <c r="ABW242" s="11"/>
      <c r="ABX242" s="11"/>
      <c r="ABY242" s="11"/>
      <c r="ABZ242" s="11"/>
      <c r="ACA242" s="11"/>
      <c r="ACB242" s="11"/>
      <c r="ACC242" s="11"/>
      <c r="ACD242" s="11"/>
      <c r="ACE242" s="11"/>
      <c r="ACF242" s="11"/>
      <c r="ACG242" s="11"/>
      <c r="ACH242" s="11"/>
      <c r="ACI242" s="11"/>
      <c r="ACJ242" s="11"/>
      <c r="ACK242" s="11"/>
      <c r="ACL242" s="11"/>
      <c r="ACM242" s="11"/>
      <c r="ACN242" s="11"/>
      <c r="ACO242" s="11"/>
      <c r="ACP242" s="11"/>
      <c r="ACQ242" s="11"/>
      <c r="ACR242" s="11"/>
      <c r="ACS242" s="11"/>
      <c r="ACT242" s="11"/>
      <c r="ACU242" s="11"/>
      <c r="ACV242" s="11"/>
      <c r="ACW242" s="11"/>
      <c r="ACX242" s="11"/>
      <c r="ACY242" s="11"/>
      <c r="ACZ242" s="11"/>
      <c r="ADA242" s="11"/>
      <c r="ADB242" s="11"/>
      <c r="ADC242" s="11"/>
      <c r="ADD242" s="11"/>
      <c r="ADE242" s="11"/>
      <c r="ADF242" s="11"/>
      <c r="ADG242" s="11"/>
      <c r="ADH242" s="11"/>
      <c r="ADI242" s="11"/>
      <c r="ADJ242" s="11"/>
      <c r="ADK242" s="11"/>
      <c r="ADL242" s="11"/>
      <c r="ADM242" s="11"/>
      <c r="ADN242" s="11"/>
      <c r="ADO242" s="11"/>
      <c r="ADP242" s="11"/>
      <c r="ADQ242" s="11"/>
      <c r="ADR242" s="11"/>
      <c r="ADS242" s="11"/>
      <c r="ADT242" s="11"/>
      <c r="ADU242" s="11"/>
      <c r="ADV242" s="11"/>
      <c r="ADW242" s="11"/>
      <c r="ADX242" s="11"/>
      <c r="ADY242" s="11"/>
      <c r="ADZ242" s="11"/>
      <c r="AEA242" s="11"/>
      <c r="AEB242" s="11"/>
      <c r="AEC242" s="11"/>
      <c r="AED242" s="11"/>
      <c r="AEE242" s="11"/>
      <c r="AEF242" s="11"/>
      <c r="AEG242" s="11"/>
      <c r="AEH242" s="11"/>
      <c r="AEI242" s="11"/>
      <c r="AEJ242" s="11"/>
      <c r="AEK242" s="11"/>
      <c r="AEL242" s="11"/>
      <c r="AEM242" s="11"/>
      <c r="AEN242" s="11"/>
      <c r="AEO242" s="11"/>
      <c r="AEP242" s="11"/>
      <c r="AEQ242" s="11"/>
      <c r="AER242" s="11"/>
      <c r="AES242" s="11"/>
      <c r="AET242" s="11"/>
      <c r="AEU242" s="11"/>
      <c r="AEV242" s="11"/>
      <c r="AEW242" s="11"/>
      <c r="AEX242" s="11"/>
      <c r="AEY242" s="11"/>
      <c r="AEZ242" s="11"/>
      <c r="AFA242" s="11"/>
      <c r="AFB242" s="11"/>
      <c r="AFC242" s="11"/>
      <c r="AFD242" s="11"/>
      <c r="AFE242" s="11"/>
      <c r="AFF242" s="11"/>
      <c r="AFG242" s="11"/>
      <c r="AFH242" s="11"/>
      <c r="AFI242" s="11"/>
      <c r="AFJ242" s="11"/>
      <c r="AFK242" s="11"/>
      <c r="AFL242" s="11"/>
      <c r="AFM242" s="11"/>
      <c r="AFN242" s="11"/>
      <c r="AFO242" s="11"/>
      <c r="AFP242" s="11"/>
      <c r="AFQ242" s="11"/>
      <c r="AFR242" s="11"/>
      <c r="AFS242" s="11"/>
      <c r="AFT242" s="11"/>
      <c r="AFU242" s="11"/>
      <c r="AFV242" s="11"/>
      <c r="AFW242" s="11"/>
      <c r="AFX242" s="11"/>
      <c r="AFY242" s="11"/>
      <c r="AFZ242" s="11"/>
      <c r="AGA242" s="11"/>
      <c r="AGB242" s="11"/>
      <c r="AGC242" s="11"/>
      <c r="AGD242" s="11"/>
      <c r="AGE242" s="11"/>
      <c r="AGF242" s="11"/>
      <c r="AGG242" s="11"/>
      <c r="AGH242" s="11"/>
      <c r="AGI242" s="11"/>
      <c r="AGJ242" s="11"/>
      <c r="AGK242" s="11"/>
      <c r="AGL242" s="11"/>
      <c r="AGM242" s="11"/>
      <c r="AGN242" s="11"/>
      <c r="AGO242" s="11"/>
      <c r="AGP242" s="11"/>
      <c r="AGQ242" s="11"/>
      <c r="AGR242" s="11"/>
      <c r="AGS242" s="11"/>
      <c r="AGT242" s="11"/>
      <c r="AGU242" s="11"/>
      <c r="AGV242" s="11"/>
      <c r="AGW242" s="11"/>
      <c r="AGX242" s="11"/>
      <c r="AGY242" s="11"/>
      <c r="AGZ242" s="11"/>
      <c r="AHA242" s="11"/>
      <c r="AHB242" s="11"/>
      <c r="AHC242" s="11"/>
      <c r="AHD242" s="11"/>
      <c r="AHE242" s="11"/>
      <c r="AHF242" s="11"/>
      <c r="AHG242" s="11"/>
      <c r="AHH242" s="11"/>
      <c r="AHI242" s="11"/>
      <c r="AHJ242" s="11"/>
      <c r="AHK242" s="11"/>
      <c r="AHL242" s="11"/>
      <c r="AHM242" s="11"/>
      <c r="AHN242" s="11"/>
      <c r="AHO242" s="11"/>
      <c r="AHP242" s="11"/>
      <c r="AHQ242" s="11"/>
      <c r="AHR242" s="11"/>
      <c r="AHS242" s="11"/>
      <c r="AHT242" s="11"/>
      <c r="AHU242" s="11"/>
      <c r="AHV242" s="11"/>
      <c r="AHW242" s="11"/>
      <c r="AHX242" s="11"/>
      <c r="AHY242" s="11"/>
      <c r="AHZ242" s="11"/>
      <c r="AIA242" s="11"/>
      <c r="AIB242" s="11"/>
      <c r="AIC242" s="11"/>
      <c r="AID242" s="11"/>
      <c r="AIE242" s="11"/>
      <c r="AIF242" s="11"/>
      <c r="AIG242" s="11"/>
      <c r="AIH242" s="11"/>
      <c r="AII242" s="11"/>
      <c r="AIJ242" s="11"/>
      <c r="AIK242" s="11"/>
      <c r="AIL242" s="11"/>
      <c r="AIM242" s="11"/>
      <c r="AIN242" s="11"/>
      <c r="AIO242" s="11"/>
      <c r="AIP242" s="11"/>
      <c r="AIQ242" s="11"/>
      <c r="AIR242" s="11"/>
      <c r="AIS242" s="11"/>
      <c r="AIT242" s="11"/>
      <c r="AIU242" s="11"/>
      <c r="AIV242" s="11"/>
      <c r="AIW242" s="11"/>
      <c r="AIX242" s="11"/>
      <c r="AIY242" s="11"/>
      <c r="AIZ242" s="11"/>
      <c r="AJA242" s="11"/>
      <c r="AJB242" s="11"/>
      <c r="AJC242" s="11"/>
      <c r="AJD242" s="11"/>
      <c r="AJE242" s="11"/>
      <c r="AJF242" s="11"/>
      <c r="AJG242" s="11"/>
      <c r="AJH242" s="11"/>
      <c r="AJI242" s="11"/>
      <c r="AJJ242" s="11"/>
      <c r="AJK242" s="11"/>
      <c r="AJL242" s="11"/>
      <c r="AJM242" s="11"/>
      <c r="AJN242" s="11"/>
      <c r="AJO242" s="11"/>
      <c r="AJP242" s="11"/>
      <c r="AJQ242" s="11"/>
      <c r="AJR242" s="11"/>
      <c r="AJS242" s="11"/>
      <c r="AJT242" s="11"/>
      <c r="AJU242" s="11"/>
      <c r="AJV242" s="11"/>
      <c r="AJW242" s="11"/>
      <c r="AJX242" s="11"/>
      <c r="AJY242" s="11"/>
      <c r="AJZ242" s="11"/>
      <c r="AKA242" s="11"/>
      <c r="AKB242" s="11"/>
      <c r="AKC242" s="11"/>
      <c r="AKD242" s="11"/>
      <c r="AKE242" s="11"/>
      <c r="AKF242" s="11"/>
      <c r="AKG242" s="11"/>
      <c r="AKH242" s="11"/>
      <c r="AKI242" s="11"/>
      <c r="AKJ242" s="11"/>
      <c r="AKK242" s="11"/>
      <c r="AKL242" s="11"/>
      <c r="AKM242" s="11"/>
      <c r="AKN242" s="11"/>
      <c r="AKO242" s="11"/>
      <c r="AKP242" s="11"/>
      <c r="AKQ242" s="11"/>
      <c r="AKR242" s="11"/>
      <c r="AKS242" s="11"/>
      <c r="AKT242" s="11"/>
      <c r="AKU242" s="11"/>
      <c r="AKV242" s="11"/>
      <c r="AKW242" s="11"/>
      <c r="AKX242" s="11"/>
      <c r="AKY242" s="11"/>
      <c r="AKZ242" s="11"/>
      <c r="ALA242" s="11"/>
      <c r="ALB242" s="11"/>
      <c r="ALC242" s="11"/>
      <c r="ALD242" s="11"/>
      <c r="ALE242" s="11"/>
      <c r="ALF242" s="11"/>
      <c r="ALG242" s="11"/>
      <c r="ALH242" s="11"/>
      <c r="ALI242" s="11"/>
      <c r="ALJ242" s="11"/>
      <c r="ALK242" s="11"/>
      <c r="ALL242" s="11"/>
      <c r="ALM242" s="11"/>
      <c r="ALN242" s="11"/>
      <c r="ALO242" s="11"/>
      <c r="ALP242" s="11"/>
      <c r="ALQ242" s="11"/>
      <c r="ALR242" s="11"/>
      <c r="ALS242" s="11"/>
      <c r="ALT242" s="11"/>
      <c r="ALU242" s="11"/>
      <c r="ALV242" s="11"/>
      <c r="ALW242" s="11"/>
      <c r="ALX242" s="11"/>
      <c r="ALY242" s="11"/>
      <c r="ALZ242" s="11"/>
      <c r="AMA242" s="11"/>
      <c r="AMB242" s="11"/>
      <c r="AMC242" s="11"/>
    </row>
    <row r="243" spans="1:1017" s="50" customFormat="1" ht="24.75" customHeight="1">
      <c r="A243" s="9">
        <v>4</v>
      </c>
      <c r="B243" s="9" t="s">
        <v>143</v>
      </c>
      <c r="C243" s="10" t="s">
        <v>138</v>
      </c>
      <c r="D243" s="9">
        <v>5</v>
      </c>
      <c r="E243" s="9">
        <v>18</v>
      </c>
      <c r="F243" s="9">
        <v>5</v>
      </c>
      <c r="G243" s="9">
        <v>13</v>
      </c>
      <c r="H243" s="232">
        <v>934.6</v>
      </c>
      <c r="I243" s="232">
        <v>140.9</v>
      </c>
      <c r="J243" s="232">
        <v>793.7</v>
      </c>
      <c r="K243" s="9">
        <v>43</v>
      </c>
      <c r="L243" s="9">
        <v>15</v>
      </c>
      <c r="M243" s="9">
        <v>28</v>
      </c>
      <c r="N243" s="229" t="s">
        <v>193</v>
      </c>
      <c r="O243" s="229" t="s">
        <v>194</v>
      </c>
      <c r="P243" s="153" t="s">
        <v>734</v>
      </c>
      <c r="Q243" s="231"/>
      <c r="R243" s="23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  <c r="IY243" s="11"/>
      <c r="IZ243" s="11"/>
      <c r="JA243" s="11"/>
      <c r="JB243" s="11"/>
      <c r="JC243" s="11"/>
      <c r="JD243" s="11"/>
      <c r="JE243" s="11"/>
      <c r="JF243" s="11"/>
      <c r="JG243" s="11"/>
      <c r="JH243" s="11"/>
      <c r="JI243" s="11"/>
      <c r="JJ243" s="11"/>
      <c r="JK243" s="11"/>
      <c r="JL243" s="11"/>
      <c r="JM243" s="11"/>
      <c r="JN243" s="11"/>
      <c r="JO243" s="11"/>
      <c r="JP243" s="11"/>
      <c r="JQ243" s="11"/>
      <c r="JR243" s="11"/>
      <c r="JS243" s="11"/>
      <c r="JT243" s="11"/>
      <c r="JU243" s="11"/>
      <c r="JV243" s="11"/>
      <c r="JW243" s="11"/>
      <c r="JX243" s="11"/>
      <c r="JY243" s="11"/>
      <c r="JZ243" s="11"/>
      <c r="KA243" s="11"/>
      <c r="KB243" s="11"/>
      <c r="KC243" s="11"/>
      <c r="KD243" s="11"/>
      <c r="KE243" s="11"/>
      <c r="KF243" s="11"/>
      <c r="KG243" s="11"/>
      <c r="KH243" s="11"/>
      <c r="KI243" s="11"/>
      <c r="KJ243" s="11"/>
      <c r="KK243" s="11"/>
      <c r="KL243" s="11"/>
      <c r="KM243" s="11"/>
      <c r="KN243" s="11"/>
      <c r="KO243" s="11"/>
      <c r="KP243" s="11"/>
      <c r="KQ243" s="11"/>
      <c r="KR243" s="11"/>
      <c r="KS243" s="11"/>
      <c r="KT243" s="11"/>
      <c r="KU243" s="11"/>
      <c r="KV243" s="11"/>
      <c r="KW243" s="11"/>
      <c r="KX243" s="11"/>
      <c r="KY243" s="11"/>
      <c r="KZ243" s="11"/>
      <c r="LA243" s="11"/>
      <c r="LB243" s="11"/>
      <c r="LC243" s="11"/>
      <c r="LD243" s="11"/>
      <c r="LE243" s="11"/>
      <c r="LF243" s="11"/>
      <c r="LG243" s="11"/>
      <c r="LH243" s="11"/>
      <c r="LI243" s="11"/>
      <c r="LJ243" s="11"/>
      <c r="LK243" s="11"/>
      <c r="LL243" s="11"/>
      <c r="LM243" s="11"/>
      <c r="LN243" s="11"/>
      <c r="LO243" s="11"/>
      <c r="LP243" s="11"/>
      <c r="LQ243" s="11"/>
      <c r="LR243" s="11"/>
      <c r="LS243" s="11"/>
      <c r="LT243" s="11"/>
      <c r="LU243" s="11"/>
      <c r="LV243" s="11"/>
      <c r="LW243" s="11"/>
      <c r="LX243" s="11"/>
      <c r="LY243" s="11"/>
      <c r="LZ243" s="11"/>
      <c r="MA243" s="11"/>
      <c r="MB243" s="11"/>
      <c r="MC243" s="11"/>
      <c r="MD243" s="11"/>
      <c r="ME243" s="11"/>
      <c r="MF243" s="11"/>
      <c r="MG243" s="11"/>
      <c r="MH243" s="11"/>
      <c r="MI243" s="11"/>
      <c r="MJ243" s="11"/>
      <c r="MK243" s="11"/>
      <c r="ML243" s="11"/>
      <c r="MM243" s="11"/>
      <c r="MN243" s="11"/>
      <c r="MO243" s="11"/>
      <c r="MP243" s="11"/>
      <c r="MQ243" s="11"/>
      <c r="MR243" s="11"/>
      <c r="MS243" s="11"/>
      <c r="MT243" s="11"/>
      <c r="MU243" s="11"/>
      <c r="MV243" s="11"/>
      <c r="MW243" s="11"/>
      <c r="MX243" s="11"/>
      <c r="MY243" s="11"/>
      <c r="MZ243" s="11"/>
      <c r="NA243" s="11"/>
      <c r="NB243" s="11"/>
      <c r="NC243" s="11"/>
      <c r="ND243" s="11"/>
      <c r="NE243" s="11"/>
      <c r="NF243" s="11"/>
      <c r="NG243" s="11"/>
      <c r="NH243" s="11"/>
      <c r="NI243" s="11"/>
      <c r="NJ243" s="11"/>
      <c r="NK243" s="11"/>
      <c r="NL243" s="11"/>
      <c r="NM243" s="11"/>
      <c r="NN243" s="11"/>
      <c r="NO243" s="11"/>
      <c r="NP243" s="11"/>
      <c r="NQ243" s="11"/>
      <c r="NR243" s="11"/>
      <c r="NS243" s="11"/>
      <c r="NT243" s="11"/>
      <c r="NU243" s="11"/>
      <c r="NV243" s="11"/>
      <c r="NW243" s="11"/>
      <c r="NX243" s="11"/>
      <c r="NY243" s="11"/>
      <c r="NZ243" s="11"/>
      <c r="OA243" s="11"/>
      <c r="OB243" s="11"/>
      <c r="OC243" s="11"/>
      <c r="OD243" s="11"/>
      <c r="OE243" s="11"/>
      <c r="OF243" s="11"/>
      <c r="OG243" s="11"/>
      <c r="OH243" s="11"/>
      <c r="OI243" s="11"/>
      <c r="OJ243" s="11"/>
      <c r="OK243" s="11"/>
      <c r="OL243" s="11"/>
      <c r="OM243" s="11"/>
      <c r="ON243" s="11"/>
      <c r="OO243" s="11"/>
      <c r="OP243" s="11"/>
      <c r="OQ243" s="11"/>
      <c r="OR243" s="11"/>
      <c r="OS243" s="11"/>
      <c r="OT243" s="11"/>
      <c r="OU243" s="11"/>
      <c r="OV243" s="11"/>
      <c r="OW243" s="11"/>
      <c r="OX243" s="11"/>
      <c r="OY243" s="11"/>
      <c r="OZ243" s="11"/>
      <c r="PA243" s="11"/>
      <c r="PB243" s="11"/>
      <c r="PC243" s="11"/>
      <c r="PD243" s="11"/>
      <c r="PE243" s="11"/>
      <c r="PF243" s="11"/>
      <c r="PG243" s="11"/>
      <c r="PH243" s="11"/>
      <c r="PI243" s="11"/>
      <c r="PJ243" s="11"/>
      <c r="PK243" s="11"/>
      <c r="PL243" s="11"/>
      <c r="PM243" s="11"/>
      <c r="PN243" s="11"/>
      <c r="PO243" s="11"/>
      <c r="PP243" s="11"/>
      <c r="PQ243" s="11"/>
      <c r="PR243" s="11"/>
      <c r="PS243" s="11"/>
      <c r="PT243" s="11"/>
      <c r="PU243" s="11"/>
      <c r="PV243" s="11"/>
      <c r="PW243" s="11"/>
      <c r="PX243" s="11"/>
      <c r="PY243" s="11"/>
      <c r="PZ243" s="11"/>
      <c r="QA243" s="11"/>
      <c r="QB243" s="11"/>
      <c r="QC243" s="11"/>
      <c r="QD243" s="11"/>
      <c r="QE243" s="11"/>
      <c r="QF243" s="11"/>
      <c r="QG243" s="11"/>
      <c r="QH243" s="11"/>
      <c r="QI243" s="11"/>
      <c r="QJ243" s="11"/>
      <c r="QK243" s="11"/>
      <c r="QL243" s="11"/>
      <c r="QM243" s="11"/>
      <c r="QN243" s="11"/>
      <c r="QO243" s="11"/>
      <c r="QP243" s="11"/>
      <c r="QQ243" s="11"/>
      <c r="QR243" s="11"/>
      <c r="QS243" s="11"/>
      <c r="QT243" s="11"/>
      <c r="QU243" s="11"/>
      <c r="QV243" s="11"/>
      <c r="QW243" s="11"/>
      <c r="QX243" s="11"/>
      <c r="QY243" s="11"/>
      <c r="QZ243" s="11"/>
      <c r="RA243" s="11"/>
      <c r="RB243" s="11"/>
      <c r="RC243" s="11"/>
      <c r="RD243" s="11"/>
      <c r="RE243" s="11"/>
      <c r="RF243" s="11"/>
      <c r="RG243" s="11"/>
      <c r="RH243" s="11"/>
      <c r="RI243" s="11"/>
      <c r="RJ243" s="11"/>
      <c r="RK243" s="11"/>
      <c r="RL243" s="11"/>
      <c r="RM243" s="11"/>
      <c r="RN243" s="11"/>
      <c r="RO243" s="11"/>
      <c r="RP243" s="11"/>
      <c r="RQ243" s="11"/>
      <c r="RR243" s="11"/>
      <c r="RS243" s="11"/>
      <c r="RT243" s="11"/>
      <c r="RU243" s="11"/>
      <c r="RV243" s="11"/>
      <c r="RW243" s="11"/>
      <c r="RX243" s="11"/>
      <c r="RY243" s="11"/>
      <c r="RZ243" s="11"/>
      <c r="SA243" s="11"/>
      <c r="SB243" s="11"/>
      <c r="SC243" s="11"/>
      <c r="SD243" s="11"/>
      <c r="SE243" s="11"/>
      <c r="SF243" s="11"/>
      <c r="SG243" s="11"/>
      <c r="SH243" s="11"/>
      <c r="SI243" s="11"/>
      <c r="SJ243" s="11"/>
      <c r="SK243" s="11"/>
      <c r="SL243" s="11"/>
      <c r="SM243" s="11"/>
      <c r="SN243" s="11"/>
      <c r="SO243" s="11"/>
      <c r="SP243" s="11"/>
      <c r="SQ243" s="11"/>
      <c r="SR243" s="11"/>
      <c r="SS243" s="11"/>
      <c r="ST243" s="11"/>
      <c r="SU243" s="11"/>
      <c r="SV243" s="11"/>
      <c r="SW243" s="11"/>
      <c r="SX243" s="11"/>
      <c r="SY243" s="11"/>
      <c r="SZ243" s="11"/>
      <c r="TA243" s="11"/>
      <c r="TB243" s="11"/>
      <c r="TC243" s="11"/>
      <c r="TD243" s="11"/>
      <c r="TE243" s="11"/>
      <c r="TF243" s="11"/>
      <c r="TG243" s="11"/>
      <c r="TH243" s="11"/>
      <c r="TI243" s="11"/>
      <c r="TJ243" s="11"/>
      <c r="TK243" s="11"/>
      <c r="TL243" s="11"/>
      <c r="TM243" s="11"/>
      <c r="TN243" s="11"/>
      <c r="TO243" s="11"/>
      <c r="TP243" s="11"/>
      <c r="TQ243" s="11"/>
      <c r="TR243" s="11"/>
      <c r="TS243" s="11"/>
      <c r="TT243" s="11"/>
      <c r="TU243" s="11"/>
      <c r="TV243" s="11"/>
      <c r="TW243" s="11"/>
      <c r="TX243" s="11"/>
      <c r="TY243" s="11"/>
      <c r="TZ243" s="11"/>
      <c r="UA243" s="11"/>
      <c r="UB243" s="11"/>
      <c r="UC243" s="11"/>
      <c r="UD243" s="11"/>
      <c r="UE243" s="11"/>
      <c r="UF243" s="11"/>
      <c r="UG243" s="11"/>
      <c r="UH243" s="11"/>
      <c r="UI243" s="11"/>
      <c r="UJ243" s="11"/>
      <c r="UK243" s="11"/>
      <c r="UL243" s="11"/>
      <c r="UM243" s="11"/>
      <c r="UN243" s="11"/>
      <c r="UO243" s="11"/>
      <c r="UP243" s="11"/>
      <c r="UQ243" s="11"/>
      <c r="UR243" s="11"/>
      <c r="US243" s="11"/>
      <c r="UT243" s="11"/>
      <c r="UU243" s="11"/>
      <c r="UV243" s="11"/>
      <c r="UW243" s="11"/>
      <c r="UX243" s="11"/>
      <c r="UY243" s="11"/>
      <c r="UZ243" s="11"/>
      <c r="VA243" s="11"/>
      <c r="VB243" s="11"/>
      <c r="VC243" s="11"/>
      <c r="VD243" s="11"/>
      <c r="VE243" s="11"/>
      <c r="VF243" s="11"/>
      <c r="VG243" s="11"/>
      <c r="VH243" s="11"/>
      <c r="VI243" s="11"/>
      <c r="VJ243" s="11"/>
      <c r="VK243" s="11"/>
      <c r="VL243" s="11"/>
      <c r="VM243" s="11"/>
      <c r="VN243" s="11"/>
      <c r="VO243" s="11"/>
      <c r="VP243" s="11"/>
      <c r="VQ243" s="11"/>
      <c r="VR243" s="11"/>
      <c r="VS243" s="11"/>
      <c r="VT243" s="11"/>
      <c r="VU243" s="11"/>
      <c r="VV243" s="11"/>
      <c r="VW243" s="11"/>
      <c r="VX243" s="11"/>
      <c r="VY243" s="11"/>
      <c r="VZ243" s="11"/>
      <c r="WA243" s="11"/>
      <c r="WB243" s="11"/>
      <c r="WC243" s="11"/>
      <c r="WD243" s="11"/>
      <c r="WE243" s="11"/>
      <c r="WF243" s="11"/>
      <c r="WG243" s="11"/>
      <c r="WH243" s="11"/>
      <c r="WI243" s="11"/>
      <c r="WJ243" s="11"/>
      <c r="WK243" s="11"/>
      <c r="WL243" s="11"/>
      <c r="WM243" s="11"/>
      <c r="WN243" s="11"/>
      <c r="WO243" s="11"/>
      <c r="WP243" s="11"/>
      <c r="WQ243" s="11"/>
      <c r="WR243" s="11"/>
      <c r="WS243" s="11"/>
      <c r="WT243" s="11"/>
      <c r="WU243" s="11"/>
      <c r="WV243" s="11"/>
      <c r="WW243" s="11"/>
      <c r="WX243" s="11"/>
      <c r="WY243" s="11"/>
      <c r="WZ243" s="11"/>
      <c r="XA243" s="11"/>
      <c r="XB243" s="11"/>
      <c r="XC243" s="11"/>
      <c r="XD243" s="11"/>
      <c r="XE243" s="11"/>
      <c r="XF243" s="11"/>
      <c r="XG243" s="11"/>
      <c r="XH243" s="11"/>
      <c r="XI243" s="11"/>
      <c r="XJ243" s="11"/>
      <c r="XK243" s="11"/>
      <c r="XL243" s="11"/>
      <c r="XM243" s="11"/>
      <c r="XN243" s="11"/>
      <c r="XO243" s="11"/>
      <c r="XP243" s="11"/>
      <c r="XQ243" s="11"/>
      <c r="XR243" s="11"/>
      <c r="XS243" s="11"/>
      <c r="XT243" s="11"/>
      <c r="XU243" s="11"/>
      <c r="XV243" s="11"/>
      <c r="XW243" s="11"/>
      <c r="XX243" s="11"/>
      <c r="XY243" s="11"/>
      <c r="XZ243" s="11"/>
      <c r="YA243" s="11"/>
      <c r="YB243" s="11"/>
      <c r="YC243" s="11"/>
      <c r="YD243" s="11"/>
      <c r="YE243" s="11"/>
      <c r="YF243" s="11"/>
      <c r="YG243" s="11"/>
      <c r="YH243" s="11"/>
      <c r="YI243" s="11"/>
      <c r="YJ243" s="11"/>
      <c r="YK243" s="11"/>
      <c r="YL243" s="11"/>
      <c r="YM243" s="11"/>
      <c r="YN243" s="11"/>
      <c r="YO243" s="11"/>
      <c r="YP243" s="11"/>
      <c r="YQ243" s="11"/>
      <c r="YR243" s="11"/>
      <c r="YS243" s="11"/>
      <c r="YT243" s="11"/>
      <c r="YU243" s="11"/>
      <c r="YV243" s="11"/>
      <c r="YW243" s="11"/>
      <c r="YX243" s="11"/>
      <c r="YY243" s="11"/>
      <c r="YZ243" s="11"/>
      <c r="ZA243" s="11"/>
      <c r="ZB243" s="11"/>
      <c r="ZC243" s="11"/>
      <c r="ZD243" s="11"/>
      <c r="ZE243" s="11"/>
      <c r="ZF243" s="11"/>
      <c r="ZG243" s="11"/>
      <c r="ZH243" s="11"/>
      <c r="ZI243" s="11"/>
      <c r="ZJ243" s="11"/>
      <c r="ZK243" s="11"/>
      <c r="ZL243" s="11"/>
      <c r="ZM243" s="11"/>
      <c r="ZN243" s="11"/>
      <c r="ZO243" s="11"/>
      <c r="ZP243" s="11"/>
      <c r="ZQ243" s="11"/>
      <c r="ZR243" s="11"/>
      <c r="ZS243" s="11"/>
      <c r="ZT243" s="11"/>
      <c r="ZU243" s="11"/>
      <c r="ZV243" s="11"/>
      <c r="ZW243" s="11"/>
      <c r="ZX243" s="11"/>
      <c r="ZY243" s="11"/>
      <c r="ZZ243" s="11"/>
      <c r="AAA243" s="11"/>
      <c r="AAB243" s="11"/>
      <c r="AAC243" s="11"/>
      <c r="AAD243" s="11"/>
      <c r="AAE243" s="11"/>
      <c r="AAF243" s="11"/>
      <c r="AAG243" s="11"/>
      <c r="AAH243" s="11"/>
      <c r="AAI243" s="11"/>
      <c r="AAJ243" s="11"/>
      <c r="AAK243" s="11"/>
      <c r="AAL243" s="11"/>
      <c r="AAM243" s="11"/>
      <c r="AAN243" s="11"/>
      <c r="AAO243" s="11"/>
      <c r="AAP243" s="11"/>
      <c r="AAQ243" s="11"/>
      <c r="AAR243" s="11"/>
      <c r="AAS243" s="11"/>
      <c r="AAT243" s="11"/>
      <c r="AAU243" s="11"/>
      <c r="AAV243" s="11"/>
      <c r="AAW243" s="11"/>
      <c r="AAX243" s="11"/>
      <c r="AAY243" s="11"/>
      <c r="AAZ243" s="11"/>
      <c r="ABA243" s="11"/>
      <c r="ABB243" s="11"/>
      <c r="ABC243" s="11"/>
      <c r="ABD243" s="11"/>
      <c r="ABE243" s="11"/>
      <c r="ABF243" s="11"/>
      <c r="ABG243" s="11"/>
      <c r="ABH243" s="11"/>
      <c r="ABI243" s="11"/>
      <c r="ABJ243" s="11"/>
      <c r="ABK243" s="11"/>
      <c r="ABL243" s="11"/>
      <c r="ABM243" s="11"/>
      <c r="ABN243" s="11"/>
      <c r="ABO243" s="11"/>
      <c r="ABP243" s="11"/>
      <c r="ABQ243" s="11"/>
      <c r="ABR243" s="11"/>
      <c r="ABS243" s="11"/>
      <c r="ABT243" s="11"/>
      <c r="ABU243" s="11"/>
      <c r="ABV243" s="11"/>
      <c r="ABW243" s="11"/>
      <c r="ABX243" s="11"/>
      <c r="ABY243" s="11"/>
      <c r="ABZ243" s="11"/>
      <c r="ACA243" s="11"/>
      <c r="ACB243" s="11"/>
      <c r="ACC243" s="11"/>
      <c r="ACD243" s="11"/>
      <c r="ACE243" s="11"/>
      <c r="ACF243" s="11"/>
      <c r="ACG243" s="11"/>
      <c r="ACH243" s="11"/>
      <c r="ACI243" s="11"/>
      <c r="ACJ243" s="11"/>
      <c r="ACK243" s="11"/>
      <c r="ACL243" s="11"/>
      <c r="ACM243" s="11"/>
      <c r="ACN243" s="11"/>
      <c r="ACO243" s="11"/>
      <c r="ACP243" s="11"/>
      <c r="ACQ243" s="11"/>
      <c r="ACR243" s="11"/>
      <c r="ACS243" s="11"/>
      <c r="ACT243" s="11"/>
      <c r="ACU243" s="11"/>
      <c r="ACV243" s="11"/>
      <c r="ACW243" s="11"/>
      <c r="ACX243" s="11"/>
      <c r="ACY243" s="11"/>
      <c r="ACZ243" s="11"/>
      <c r="ADA243" s="11"/>
      <c r="ADB243" s="11"/>
      <c r="ADC243" s="11"/>
      <c r="ADD243" s="11"/>
      <c r="ADE243" s="11"/>
      <c r="ADF243" s="11"/>
      <c r="ADG243" s="11"/>
      <c r="ADH243" s="11"/>
      <c r="ADI243" s="11"/>
      <c r="ADJ243" s="11"/>
      <c r="ADK243" s="11"/>
      <c r="ADL243" s="11"/>
      <c r="ADM243" s="11"/>
      <c r="ADN243" s="11"/>
      <c r="ADO243" s="11"/>
      <c r="ADP243" s="11"/>
      <c r="ADQ243" s="11"/>
      <c r="ADR243" s="11"/>
      <c r="ADS243" s="11"/>
      <c r="ADT243" s="11"/>
      <c r="ADU243" s="11"/>
      <c r="ADV243" s="11"/>
      <c r="ADW243" s="11"/>
      <c r="ADX243" s="11"/>
      <c r="ADY243" s="11"/>
      <c r="ADZ243" s="11"/>
      <c r="AEA243" s="11"/>
      <c r="AEB243" s="11"/>
      <c r="AEC243" s="11"/>
      <c r="AED243" s="11"/>
      <c r="AEE243" s="11"/>
      <c r="AEF243" s="11"/>
      <c r="AEG243" s="11"/>
      <c r="AEH243" s="11"/>
      <c r="AEI243" s="11"/>
      <c r="AEJ243" s="11"/>
      <c r="AEK243" s="11"/>
      <c r="AEL243" s="11"/>
      <c r="AEM243" s="11"/>
      <c r="AEN243" s="11"/>
      <c r="AEO243" s="11"/>
      <c r="AEP243" s="11"/>
      <c r="AEQ243" s="11"/>
      <c r="AER243" s="11"/>
      <c r="AES243" s="11"/>
      <c r="AET243" s="11"/>
      <c r="AEU243" s="11"/>
      <c r="AEV243" s="11"/>
      <c r="AEW243" s="11"/>
      <c r="AEX243" s="11"/>
      <c r="AEY243" s="11"/>
      <c r="AEZ243" s="11"/>
      <c r="AFA243" s="11"/>
      <c r="AFB243" s="11"/>
      <c r="AFC243" s="11"/>
      <c r="AFD243" s="11"/>
      <c r="AFE243" s="11"/>
      <c r="AFF243" s="11"/>
      <c r="AFG243" s="11"/>
      <c r="AFH243" s="11"/>
      <c r="AFI243" s="11"/>
      <c r="AFJ243" s="11"/>
      <c r="AFK243" s="11"/>
      <c r="AFL243" s="11"/>
      <c r="AFM243" s="11"/>
      <c r="AFN243" s="11"/>
      <c r="AFO243" s="11"/>
      <c r="AFP243" s="11"/>
      <c r="AFQ243" s="11"/>
      <c r="AFR243" s="11"/>
      <c r="AFS243" s="11"/>
      <c r="AFT243" s="11"/>
      <c r="AFU243" s="11"/>
      <c r="AFV243" s="11"/>
      <c r="AFW243" s="11"/>
      <c r="AFX243" s="11"/>
      <c r="AFY243" s="11"/>
      <c r="AFZ243" s="11"/>
      <c r="AGA243" s="11"/>
      <c r="AGB243" s="11"/>
      <c r="AGC243" s="11"/>
      <c r="AGD243" s="11"/>
      <c r="AGE243" s="11"/>
      <c r="AGF243" s="11"/>
      <c r="AGG243" s="11"/>
      <c r="AGH243" s="11"/>
      <c r="AGI243" s="11"/>
      <c r="AGJ243" s="11"/>
      <c r="AGK243" s="11"/>
      <c r="AGL243" s="11"/>
      <c r="AGM243" s="11"/>
      <c r="AGN243" s="11"/>
      <c r="AGO243" s="11"/>
      <c r="AGP243" s="11"/>
      <c r="AGQ243" s="11"/>
      <c r="AGR243" s="11"/>
      <c r="AGS243" s="11"/>
      <c r="AGT243" s="11"/>
      <c r="AGU243" s="11"/>
      <c r="AGV243" s="11"/>
      <c r="AGW243" s="11"/>
      <c r="AGX243" s="11"/>
      <c r="AGY243" s="11"/>
      <c r="AGZ243" s="11"/>
      <c r="AHA243" s="11"/>
      <c r="AHB243" s="11"/>
      <c r="AHC243" s="11"/>
      <c r="AHD243" s="11"/>
      <c r="AHE243" s="11"/>
      <c r="AHF243" s="11"/>
      <c r="AHG243" s="11"/>
      <c r="AHH243" s="11"/>
      <c r="AHI243" s="11"/>
      <c r="AHJ243" s="11"/>
      <c r="AHK243" s="11"/>
      <c r="AHL243" s="11"/>
      <c r="AHM243" s="11"/>
      <c r="AHN243" s="11"/>
      <c r="AHO243" s="11"/>
      <c r="AHP243" s="11"/>
      <c r="AHQ243" s="11"/>
      <c r="AHR243" s="11"/>
      <c r="AHS243" s="11"/>
      <c r="AHT243" s="11"/>
      <c r="AHU243" s="11"/>
      <c r="AHV243" s="11"/>
      <c r="AHW243" s="11"/>
      <c r="AHX243" s="11"/>
      <c r="AHY243" s="11"/>
      <c r="AHZ243" s="11"/>
      <c r="AIA243" s="11"/>
      <c r="AIB243" s="11"/>
      <c r="AIC243" s="11"/>
      <c r="AID243" s="11"/>
      <c r="AIE243" s="11"/>
      <c r="AIF243" s="11"/>
      <c r="AIG243" s="11"/>
      <c r="AIH243" s="11"/>
      <c r="AII243" s="11"/>
      <c r="AIJ243" s="11"/>
      <c r="AIK243" s="11"/>
      <c r="AIL243" s="11"/>
      <c r="AIM243" s="11"/>
      <c r="AIN243" s="11"/>
      <c r="AIO243" s="11"/>
      <c r="AIP243" s="11"/>
      <c r="AIQ243" s="11"/>
      <c r="AIR243" s="11"/>
      <c r="AIS243" s="11"/>
      <c r="AIT243" s="11"/>
      <c r="AIU243" s="11"/>
      <c r="AIV243" s="11"/>
      <c r="AIW243" s="11"/>
      <c r="AIX243" s="11"/>
      <c r="AIY243" s="11"/>
      <c r="AIZ243" s="11"/>
      <c r="AJA243" s="11"/>
      <c r="AJB243" s="11"/>
      <c r="AJC243" s="11"/>
      <c r="AJD243" s="11"/>
      <c r="AJE243" s="11"/>
      <c r="AJF243" s="11"/>
      <c r="AJG243" s="11"/>
      <c r="AJH243" s="11"/>
      <c r="AJI243" s="11"/>
      <c r="AJJ243" s="11"/>
      <c r="AJK243" s="11"/>
      <c r="AJL243" s="11"/>
      <c r="AJM243" s="11"/>
      <c r="AJN243" s="11"/>
      <c r="AJO243" s="11"/>
      <c r="AJP243" s="11"/>
      <c r="AJQ243" s="11"/>
      <c r="AJR243" s="11"/>
      <c r="AJS243" s="11"/>
      <c r="AJT243" s="11"/>
      <c r="AJU243" s="11"/>
      <c r="AJV243" s="11"/>
      <c r="AJW243" s="11"/>
      <c r="AJX243" s="11"/>
      <c r="AJY243" s="11"/>
      <c r="AJZ243" s="11"/>
      <c r="AKA243" s="11"/>
      <c r="AKB243" s="11"/>
      <c r="AKC243" s="11"/>
      <c r="AKD243" s="11"/>
      <c r="AKE243" s="11"/>
      <c r="AKF243" s="11"/>
      <c r="AKG243" s="11"/>
      <c r="AKH243" s="11"/>
      <c r="AKI243" s="11"/>
      <c r="AKJ243" s="11"/>
      <c r="AKK243" s="11"/>
      <c r="AKL243" s="11"/>
      <c r="AKM243" s="11"/>
      <c r="AKN243" s="11"/>
      <c r="AKO243" s="11"/>
      <c r="AKP243" s="11"/>
      <c r="AKQ243" s="11"/>
      <c r="AKR243" s="11"/>
      <c r="AKS243" s="11"/>
      <c r="AKT243" s="11"/>
      <c r="AKU243" s="11"/>
      <c r="AKV243" s="11"/>
      <c r="AKW243" s="11"/>
      <c r="AKX243" s="11"/>
      <c r="AKY243" s="11"/>
      <c r="AKZ243" s="11"/>
      <c r="ALA243" s="11"/>
      <c r="ALB243" s="11"/>
      <c r="ALC243" s="11"/>
      <c r="ALD243" s="11"/>
      <c r="ALE243" s="11"/>
      <c r="ALF243" s="11"/>
      <c r="ALG243" s="11"/>
      <c r="ALH243" s="11"/>
      <c r="ALI243" s="11"/>
      <c r="ALJ243" s="11"/>
      <c r="ALK243" s="11"/>
      <c r="ALL243" s="11"/>
      <c r="ALM243" s="11"/>
      <c r="ALN243" s="11"/>
      <c r="ALO243" s="11"/>
      <c r="ALP243" s="11"/>
      <c r="ALQ243" s="11"/>
      <c r="ALR243" s="11"/>
      <c r="ALS243" s="11"/>
      <c r="ALT243" s="11"/>
      <c r="ALU243" s="11"/>
      <c r="ALV243" s="11"/>
      <c r="ALW243" s="11"/>
      <c r="ALX243" s="11"/>
      <c r="ALY243" s="11"/>
      <c r="ALZ243" s="11"/>
      <c r="AMA243" s="11"/>
      <c r="AMB243" s="11"/>
      <c r="AMC243" s="11"/>
    </row>
    <row r="244" spans="1:1017" s="50" customFormat="1" ht="24.75" customHeight="1">
      <c r="A244" s="9">
        <v>5</v>
      </c>
      <c r="B244" s="9" t="s">
        <v>143</v>
      </c>
      <c r="C244" s="10" t="s">
        <v>141</v>
      </c>
      <c r="D244" s="9">
        <v>42</v>
      </c>
      <c r="E244" s="9">
        <v>18</v>
      </c>
      <c r="F244" s="9">
        <v>0</v>
      </c>
      <c r="G244" s="9">
        <v>18</v>
      </c>
      <c r="H244" s="232">
        <v>1196.0999999999999</v>
      </c>
      <c r="I244" s="232">
        <v>0</v>
      </c>
      <c r="J244" s="232">
        <v>1196.0999999999999</v>
      </c>
      <c r="K244" s="9">
        <v>52</v>
      </c>
      <c r="L244" s="9">
        <v>0</v>
      </c>
      <c r="M244" s="9">
        <v>52</v>
      </c>
      <c r="N244" s="229" t="s">
        <v>193</v>
      </c>
      <c r="O244" s="229" t="s">
        <v>195</v>
      </c>
      <c r="P244" s="153" t="s">
        <v>734</v>
      </c>
      <c r="Q244" s="231"/>
      <c r="R244" s="23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  <c r="IZ244" s="11"/>
      <c r="JA244" s="11"/>
      <c r="JB244" s="11"/>
      <c r="JC244" s="11"/>
      <c r="JD244" s="11"/>
      <c r="JE244" s="11"/>
      <c r="JF244" s="11"/>
      <c r="JG244" s="11"/>
      <c r="JH244" s="11"/>
      <c r="JI244" s="11"/>
      <c r="JJ244" s="11"/>
      <c r="JK244" s="11"/>
      <c r="JL244" s="11"/>
      <c r="JM244" s="11"/>
      <c r="JN244" s="11"/>
      <c r="JO244" s="11"/>
      <c r="JP244" s="11"/>
      <c r="JQ244" s="11"/>
      <c r="JR244" s="11"/>
      <c r="JS244" s="11"/>
      <c r="JT244" s="11"/>
      <c r="JU244" s="11"/>
      <c r="JV244" s="11"/>
      <c r="JW244" s="11"/>
      <c r="JX244" s="11"/>
      <c r="JY244" s="11"/>
      <c r="JZ244" s="11"/>
      <c r="KA244" s="11"/>
      <c r="KB244" s="11"/>
      <c r="KC244" s="11"/>
      <c r="KD244" s="11"/>
      <c r="KE244" s="11"/>
      <c r="KF244" s="11"/>
      <c r="KG244" s="11"/>
      <c r="KH244" s="11"/>
      <c r="KI244" s="11"/>
      <c r="KJ244" s="11"/>
      <c r="KK244" s="11"/>
      <c r="KL244" s="11"/>
      <c r="KM244" s="11"/>
      <c r="KN244" s="11"/>
      <c r="KO244" s="11"/>
      <c r="KP244" s="11"/>
      <c r="KQ244" s="11"/>
      <c r="KR244" s="11"/>
      <c r="KS244" s="11"/>
      <c r="KT244" s="11"/>
      <c r="KU244" s="11"/>
      <c r="KV244" s="11"/>
      <c r="KW244" s="11"/>
      <c r="KX244" s="11"/>
      <c r="KY244" s="11"/>
      <c r="KZ244" s="11"/>
      <c r="LA244" s="11"/>
      <c r="LB244" s="11"/>
      <c r="LC244" s="11"/>
      <c r="LD244" s="11"/>
      <c r="LE244" s="11"/>
      <c r="LF244" s="11"/>
      <c r="LG244" s="11"/>
      <c r="LH244" s="11"/>
      <c r="LI244" s="11"/>
      <c r="LJ244" s="11"/>
      <c r="LK244" s="11"/>
      <c r="LL244" s="11"/>
      <c r="LM244" s="11"/>
      <c r="LN244" s="11"/>
      <c r="LO244" s="11"/>
      <c r="LP244" s="11"/>
      <c r="LQ244" s="11"/>
      <c r="LR244" s="11"/>
      <c r="LS244" s="11"/>
      <c r="LT244" s="11"/>
      <c r="LU244" s="11"/>
      <c r="LV244" s="11"/>
      <c r="LW244" s="11"/>
      <c r="LX244" s="11"/>
      <c r="LY244" s="11"/>
      <c r="LZ244" s="11"/>
      <c r="MA244" s="11"/>
      <c r="MB244" s="11"/>
      <c r="MC244" s="11"/>
      <c r="MD244" s="11"/>
      <c r="ME244" s="11"/>
      <c r="MF244" s="11"/>
      <c r="MG244" s="11"/>
      <c r="MH244" s="11"/>
      <c r="MI244" s="11"/>
      <c r="MJ244" s="11"/>
      <c r="MK244" s="11"/>
      <c r="ML244" s="11"/>
      <c r="MM244" s="11"/>
      <c r="MN244" s="11"/>
      <c r="MO244" s="11"/>
      <c r="MP244" s="11"/>
      <c r="MQ244" s="11"/>
      <c r="MR244" s="11"/>
      <c r="MS244" s="11"/>
      <c r="MT244" s="11"/>
      <c r="MU244" s="11"/>
      <c r="MV244" s="11"/>
      <c r="MW244" s="11"/>
      <c r="MX244" s="11"/>
      <c r="MY244" s="11"/>
      <c r="MZ244" s="11"/>
      <c r="NA244" s="11"/>
      <c r="NB244" s="11"/>
      <c r="NC244" s="11"/>
      <c r="ND244" s="11"/>
      <c r="NE244" s="11"/>
      <c r="NF244" s="11"/>
      <c r="NG244" s="11"/>
      <c r="NH244" s="11"/>
      <c r="NI244" s="11"/>
      <c r="NJ244" s="11"/>
      <c r="NK244" s="11"/>
      <c r="NL244" s="11"/>
      <c r="NM244" s="11"/>
      <c r="NN244" s="11"/>
      <c r="NO244" s="11"/>
      <c r="NP244" s="11"/>
      <c r="NQ244" s="11"/>
      <c r="NR244" s="11"/>
      <c r="NS244" s="11"/>
      <c r="NT244" s="11"/>
      <c r="NU244" s="11"/>
      <c r="NV244" s="11"/>
      <c r="NW244" s="11"/>
      <c r="NX244" s="11"/>
      <c r="NY244" s="11"/>
      <c r="NZ244" s="11"/>
      <c r="OA244" s="11"/>
      <c r="OB244" s="11"/>
      <c r="OC244" s="11"/>
      <c r="OD244" s="11"/>
      <c r="OE244" s="11"/>
      <c r="OF244" s="11"/>
      <c r="OG244" s="11"/>
      <c r="OH244" s="11"/>
      <c r="OI244" s="11"/>
      <c r="OJ244" s="11"/>
      <c r="OK244" s="11"/>
      <c r="OL244" s="11"/>
      <c r="OM244" s="11"/>
      <c r="ON244" s="11"/>
      <c r="OO244" s="11"/>
      <c r="OP244" s="11"/>
      <c r="OQ244" s="11"/>
      <c r="OR244" s="11"/>
      <c r="OS244" s="11"/>
      <c r="OT244" s="11"/>
      <c r="OU244" s="11"/>
      <c r="OV244" s="11"/>
      <c r="OW244" s="11"/>
      <c r="OX244" s="11"/>
      <c r="OY244" s="11"/>
      <c r="OZ244" s="11"/>
      <c r="PA244" s="11"/>
      <c r="PB244" s="11"/>
      <c r="PC244" s="11"/>
      <c r="PD244" s="11"/>
      <c r="PE244" s="11"/>
      <c r="PF244" s="11"/>
      <c r="PG244" s="11"/>
      <c r="PH244" s="11"/>
      <c r="PI244" s="11"/>
      <c r="PJ244" s="11"/>
      <c r="PK244" s="11"/>
      <c r="PL244" s="11"/>
      <c r="PM244" s="11"/>
      <c r="PN244" s="11"/>
      <c r="PO244" s="11"/>
      <c r="PP244" s="11"/>
      <c r="PQ244" s="11"/>
      <c r="PR244" s="11"/>
      <c r="PS244" s="11"/>
      <c r="PT244" s="11"/>
      <c r="PU244" s="11"/>
      <c r="PV244" s="11"/>
      <c r="PW244" s="11"/>
      <c r="PX244" s="11"/>
      <c r="PY244" s="11"/>
      <c r="PZ244" s="11"/>
      <c r="QA244" s="11"/>
      <c r="QB244" s="11"/>
      <c r="QC244" s="11"/>
      <c r="QD244" s="11"/>
      <c r="QE244" s="11"/>
      <c r="QF244" s="11"/>
      <c r="QG244" s="11"/>
      <c r="QH244" s="11"/>
      <c r="QI244" s="11"/>
      <c r="QJ244" s="11"/>
      <c r="QK244" s="11"/>
      <c r="QL244" s="11"/>
      <c r="QM244" s="11"/>
      <c r="QN244" s="11"/>
      <c r="QO244" s="11"/>
      <c r="QP244" s="11"/>
      <c r="QQ244" s="11"/>
      <c r="QR244" s="11"/>
      <c r="QS244" s="11"/>
      <c r="QT244" s="11"/>
      <c r="QU244" s="11"/>
      <c r="QV244" s="11"/>
      <c r="QW244" s="11"/>
      <c r="QX244" s="11"/>
      <c r="QY244" s="11"/>
      <c r="QZ244" s="11"/>
      <c r="RA244" s="11"/>
      <c r="RB244" s="11"/>
      <c r="RC244" s="11"/>
      <c r="RD244" s="11"/>
      <c r="RE244" s="11"/>
      <c r="RF244" s="11"/>
      <c r="RG244" s="11"/>
      <c r="RH244" s="11"/>
      <c r="RI244" s="11"/>
      <c r="RJ244" s="11"/>
      <c r="RK244" s="11"/>
      <c r="RL244" s="11"/>
      <c r="RM244" s="11"/>
      <c r="RN244" s="11"/>
      <c r="RO244" s="11"/>
      <c r="RP244" s="11"/>
      <c r="RQ244" s="11"/>
      <c r="RR244" s="11"/>
      <c r="RS244" s="11"/>
      <c r="RT244" s="11"/>
      <c r="RU244" s="11"/>
      <c r="RV244" s="11"/>
      <c r="RW244" s="11"/>
      <c r="RX244" s="11"/>
      <c r="RY244" s="11"/>
      <c r="RZ244" s="11"/>
      <c r="SA244" s="11"/>
      <c r="SB244" s="11"/>
      <c r="SC244" s="11"/>
      <c r="SD244" s="11"/>
      <c r="SE244" s="11"/>
      <c r="SF244" s="11"/>
      <c r="SG244" s="11"/>
      <c r="SH244" s="11"/>
      <c r="SI244" s="11"/>
      <c r="SJ244" s="11"/>
      <c r="SK244" s="11"/>
      <c r="SL244" s="11"/>
      <c r="SM244" s="11"/>
      <c r="SN244" s="11"/>
      <c r="SO244" s="11"/>
      <c r="SP244" s="11"/>
      <c r="SQ244" s="11"/>
      <c r="SR244" s="11"/>
      <c r="SS244" s="11"/>
      <c r="ST244" s="11"/>
      <c r="SU244" s="11"/>
      <c r="SV244" s="11"/>
      <c r="SW244" s="11"/>
      <c r="SX244" s="11"/>
      <c r="SY244" s="11"/>
      <c r="SZ244" s="11"/>
      <c r="TA244" s="11"/>
      <c r="TB244" s="11"/>
      <c r="TC244" s="11"/>
      <c r="TD244" s="11"/>
      <c r="TE244" s="11"/>
      <c r="TF244" s="11"/>
      <c r="TG244" s="11"/>
      <c r="TH244" s="11"/>
      <c r="TI244" s="11"/>
      <c r="TJ244" s="11"/>
      <c r="TK244" s="11"/>
      <c r="TL244" s="11"/>
      <c r="TM244" s="11"/>
      <c r="TN244" s="11"/>
      <c r="TO244" s="11"/>
      <c r="TP244" s="11"/>
      <c r="TQ244" s="11"/>
      <c r="TR244" s="11"/>
      <c r="TS244" s="11"/>
      <c r="TT244" s="11"/>
      <c r="TU244" s="11"/>
      <c r="TV244" s="11"/>
      <c r="TW244" s="11"/>
      <c r="TX244" s="11"/>
      <c r="TY244" s="11"/>
      <c r="TZ244" s="11"/>
      <c r="UA244" s="11"/>
      <c r="UB244" s="11"/>
      <c r="UC244" s="11"/>
      <c r="UD244" s="11"/>
      <c r="UE244" s="11"/>
      <c r="UF244" s="11"/>
      <c r="UG244" s="11"/>
      <c r="UH244" s="11"/>
      <c r="UI244" s="11"/>
      <c r="UJ244" s="11"/>
      <c r="UK244" s="11"/>
      <c r="UL244" s="11"/>
      <c r="UM244" s="11"/>
      <c r="UN244" s="11"/>
      <c r="UO244" s="11"/>
      <c r="UP244" s="11"/>
      <c r="UQ244" s="11"/>
      <c r="UR244" s="11"/>
      <c r="US244" s="11"/>
      <c r="UT244" s="11"/>
      <c r="UU244" s="11"/>
      <c r="UV244" s="11"/>
      <c r="UW244" s="11"/>
      <c r="UX244" s="11"/>
      <c r="UY244" s="11"/>
      <c r="UZ244" s="11"/>
      <c r="VA244" s="11"/>
      <c r="VB244" s="11"/>
      <c r="VC244" s="11"/>
      <c r="VD244" s="11"/>
      <c r="VE244" s="11"/>
      <c r="VF244" s="11"/>
      <c r="VG244" s="11"/>
      <c r="VH244" s="11"/>
      <c r="VI244" s="11"/>
      <c r="VJ244" s="11"/>
      <c r="VK244" s="11"/>
      <c r="VL244" s="11"/>
      <c r="VM244" s="11"/>
      <c r="VN244" s="11"/>
      <c r="VO244" s="11"/>
      <c r="VP244" s="11"/>
      <c r="VQ244" s="11"/>
      <c r="VR244" s="11"/>
      <c r="VS244" s="11"/>
      <c r="VT244" s="11"/>
      <c r="VU244" s="11"/>
      <c r="VV244" s="11"/>
      <c r="VW244" s="11"/>
      <c r="VX244" s="11"/>
      <c r="VY244" s="11"/>
      <c r="VZ244" s="11"/>
      <c r="WA244" s="11"/>
      <c r="WB244" s="11"/>
      <c r="WC244" s="11"/>
      <c r="WD244" s="11"/>
      <c r="WE244" s="11"/>
      <c r="WF244" s="11"/>
      <c r="WG244" s="11"/>
      <c r="WH244" s="11"/>
      <c r="WI244" s="11"/>
      <c r="WJ244" s="11"/>
      <c r="WK244" s="11"/>
      <c r="WL244" s="11"/>
      <c r="WM244" s="11"/>
      <c r="WN244" s="11"/>
      <c r="WO244" s="11"/>
      <c r="WP244" s="11"/>
      <c r="WQ244" s="11"/>
      <c r="WR244" s="11"/>
      <c r="WS244" s="11"/>
      <c r="WT244" s="11"/>
      <c r="WU244" s="11"/>
      <c r="WV244" s="11"/>
      <c r="WW244" s="11"/>
      <c r="WX244" s="11"/>
      <c r="WY244" s="11"/>
      <c r="WZ244" s="11"/>
      <c r="XA244" s="11"/>
      <c r="XB244" s="11"/>
      <c r="XC244" s="11"/>
      <c r="XD244" s="11"/>
      <c r="XE244" s="11"/>
      <c r="XF244" s="11"/>
      <c r="XG244" s="11"/>
      <c r="XH244" s="11"/>
      <c r="XI244" s="11"/>
      <c r="XJ244" s="11"/>
      <c r="XK244" s="11"/>
      <c r="XL244" s="11"/>
      <c r="XM244" s="11"/>
      <c r="XN244" s="11"/>
      <c r="XO244" s="11"/>
      <c r="XP244" s="11"/>
      <c r="XQ244" s="11"/>
      <c r="XR244" s="11"/>
      <c r="XS244" s="11"/>
      <c r="XT244" s="11"/>
      <c r="XU244" s="11"/>
      <c r="XV244" s="11"/>
      <c r="XW244" s="11"/>
      <c r="XX244" s="11"/>
      <c r="XY244" s="11"/>
      <c r="XZ244" s="11"/>
      <c r="YA244" s="11"/>
      <c r="YB244" s="11"/>
      <c r="YC244" s="11"/>
      <c r="YD244" s="11"/>
      <c r="YE244" s="11"/>
      <c r="YF244" s="11"/>
      <c r="YG244" s="11"/>
      <c r="YH244" s="11"/>
      <c r="YI244" s="11"/>
      <c r="YJ244" s="11"/>
      <c r="YK244" s="11"/>
      <c r="YL244" s="11"/>
      <c r="YM244" s="11"/>
      <c r="YN244" s="11"/>
      <c r="YO244" s="11"/>
      <c r="YP244" s="11"/>
      <c r="YQ244" s="11"/>
      <c r="YR244" s="11"/>
      <c r="YS244" s="11"/>
      <c r="YT244" s="11"/>
      <c r="YU244" s="11"/>
      <c r="YV244" s="11"/>
      <c r="YW244" s="11"/>
      <c r="YX244" s="11"/>
      <c r="YY244" s="11"/>
      <c r="YZ244" s="11"/>
      <c r="ZA244" s="11"/>
      <c r="ZB244" s="11"/>
      <c r="ZC244" s="11"/>
      <c r="ZD244" s="11"/>
      <c r="ZE244" s="11"/>
      <c r="ZF244" s="11"/>
      <c r="ZG244" s="11"/>
      <c r="ZH244" s="11"/>
      <c r="ZI244" s="11"/>
      <c r="ZJ244" s="11"/>
      <c r="ZK244" s="11"/>
      <c r="ZL244" s="11"/>
      <c r="ZM244" s="11"/>
      <c r="ZN244" s="11"/>
      <c r="ZO244" s="11"/>
      <c r="ZP244" s="11"/>
      <c r="ZQ244" s="11"/>
      <c r="ZR244" s="11"/>
      <c r="ZS244" s="11"/>
      <c r="ZT244" s="11"/>
      <c r="ZU244" s="11"/>
      <c r="ZV244" s="11"/>
      <c r="ZW244" s="11"/>
      <c r="ZX244" s="11"/>
      <c r="ZY244" s="11"/>
      <c r="ZZ244" s="11"/>
      <c r="AAA244" s="11"/>
      <c r="AAB244" s="11"/>
      <c r="AAC244" s="11"/>
      <c r="AAD244" s="11"/>
      <c r="AAE244" s="11"/>
      <c r="AAF244" s="11"/>
      <c r="AAG244" s="11"/>
      <c r="AAH244" s="11"/>
      <c r="AAI244" s="11"/>
      <c r="AAJ244" s="11"/>
      <c r="AAK244" s="11"/>
      <c r="AAL244" s="11"/>
      <c r="AAM244" s="11"/>
      <c r="AAN244" s="11"/>
      <c r="AAO244" s="11"/>
      <c r="AAP244" s="11"/>
      <c r="AAQ244" s="11"/>
      <c r="AAR244" s="11"/>
      <c r="AAS244" s="11"/>
      <c r="AAT244" s="11"/>
      <c r="AAU244" s="11"/>
      <c r="AAV244" s="11"/>
      <c r="AAW244" s="11"/>
      <c r="AAX244" s="11"/>
      <c r="AAY244" s="11"/>
      <c r="AAZ244" s="11"/>
      <c r="ABA244" s="11"/>
      <c r="ABB244" s="11"/>
      <c r="ABC244" s="11"/>
      <c r="ABD244" s="11"/>
      <c r="ABE244" s="11"/>
      <c r="ABF244" s="11"/>
      <c r="ABG244" s="11"/>
      <c r="ABH244" s="11"/>
      <c r="ABI244" s="11"/>
      <c r="ABJ244" s="11"/>
      <c r="ABK244" s="11"/>
      <c r="ABL244" s="11"/>
      <c r="ABM244" s="11"/>
      <c r="ABN244" s="11"/>
      <c r="ABO244" s="11"/>
      <c r="ABP244" s="11"/>
      <c r="ABQ244" s="11"/>
      <c r="ABR244" s="11"/>
      <c r="ABS244" s="11"/>
      <c r="ABT244" s="11"/>
      <c r="ABU244" s="11"/>
      <c r="ABV244" s="11"/>
      <c r="ABW244" s="11"/>
      <c r="ABX244" s="11"/>
      <c r="ABY244" s="11"/>
      <c r="ABZ244" s="11"/>
      <c r="ACA244" s="11"/>
      <c r="ACB244" s="11"/>
      <c r="ACC244" s="11"/>
      <c r="ACD244" s="11"/>
      <c r="ACE244" s="11"/>
      <c r="ACF244" s="11"/>
      <c r="ACG244" s="11"/>
      <c r="ACH244" s="11"/>
      <c r="ACI244" s="11"/>
      <c r="ACJ244" s="11"/>
      <c r="ACK244" s="11"/>
      <c r="ACL244" s="11"/>
      <c r="ACM244" s="11"/>
      <c r="ACN244" s="11"/>
      <c r="ACO244" s="11"/>
      <c r="ACP244" s="11"/>
      <c r="ACQ244" s="11"/>
      <c r="ACR244" s="11"/>
      <c r="ACS244" s="11"/>
      <c r="ACT244" s="11"/>
      <c r="ACU244" s="11"/>
      <c r="ACV244" s="11"/>
      <c r="ACW244" s="11"/>
      <c r="ACX244" s="11"/>
      <c r="ACY244" s="11"/>
      <c r="ACZ244" s="11"/>
      <c r="ADA244" s="11"/>
      <c r="ADB244" s="11"/>
      <c r="ADC244" s="11"/>
      <c r="ADD244" s="11"/>
      <c r="ADE244" s="11"/>
      <c r="ADF244" s="11"/>
      <c r="ADG244" s="11"/>
      <c r="ADH244" s="11"/>
      <c r="ADI244" s="11"/>
      <c r="ADJ244" s="11"/>
      <c r="ADK244" s="11"/>
      <c r="ADL244" s="11"/>
      <c r="ADM244" s="11"/>
      <c r="ADN244" s="11"/>
      <c r="ADO244" s="11"/>
      <c r="ADP244" s="11"/>
      <c r="ADQ244" s="11"/>
      <c r="ADR244" s="11"/>
      <c r="ADS244" s="11"/>
      <c r="ADT244" s="11"/>
      <c r="ADU244" s="11"/>
      <c r="ADV244" s="11"/>
      <c r="ADW244" s="11"/>
      <c r="ADX244" s="11"/>
      <c r="ADY244" s="11"/>
      <c r="ADZ244" s="11"/>
      <c r="AEA244" s="11"/>
      <c r="AEB244" s="11"/>
      <c r="AEC244" s="11"/>
      <c r="AED244" s="11"/>
      <c r="AEE244" s="11"/>
      <c r="AEF244" s="11"/>
      <c r="AEG244" s="11"/>
      <c r="AEH244" s="11"/>
      <c r="AEI244" s="11"/>
      <c r="AEJ244" s="11"/>
      <c r="AEK244" s="11"/>
      <c r="AEL244" s="11"/>
      <c r="AEM244" s="11"/>
      <c r="AEN244" s="11"/>
      <c r="AEO244" s="11"/>
      <c r="AEP244" s="11"/>
      <c r="AEQ244" s="11"/>
      <c r="AER244" s="11"/>
      <c r="AES244" s="11"/>
      <c r="AET244" s="11"/>
      <c r="AEU244" s="11"/>
      <c r="AEV244" s="11"/>
      <c r="AEW244" s="11"/>
      <c r="AEX244" s="11"/>
      <c r="AEY244" s="11"/>
      <c r="AEZ244" s="11"/>
      <c r="AFA244" s="11"/>
      <c r="AFB244" s="11"/>
      <c r="AFC244" s="11"/>
      <c r="AFD244" s="11"/>
      <c r="AFE244" s="11"/>
      <c r="AFF244" s="11"/>
      <c r="AFG244" s="11"/>
      <c r="AFH244" s="11"/>
      <c r="AFI244" s="11"/>
      <c r="AFJ244" s="11"/>
      <c r="AFK244" s="11"/>
      <c r="AFL244" s="11"/>
      <c r="AFM244" s="11"/>
      <c r="AFN244" s="11"/>
      <c r="AFO244" s="11"/>
      <c r="AFP244" s="11"/>
      <c r="AFQ244" s="11"/>
      <c r="AFR244" s="11"/>
      <c r="AFS244" s="11"/>
      <c r="AFT244" s="11"/>
      <c r="AFU244" s="11"/>
      <c r="AFV244" s="11"/>
      <c r="AFW244" s="11"/>
      <c r="AFX244" s="11"/>
      <c r="AFY244" s="11"/>
      <c r="AFZ244" s="11"/>
      <c r="AGA244" s="11"/>
      <c r="AGB244" s="11"/>
      <c r="AGC244" s="11"/>
      <c r="AGD244" s="11"/>
      <c r="AGE244" s="11"/>
      <c r="AGF244" s="11"/>
      <c r="AGG244" s="11"/>
      <c r="AGH244" s="11"/>
      <c r="AGI244" s="11"/>
      <c r="AGJ244" s="11"/>
      <c r="AGK244" s="11"/>
      <c r="AGL244" s="11"/>
      <c r="AGM244" s="11"/>
      <c r="AGN244" s="11"/>
      <c r="AGO244" s="11"/>
      <c r="AGP244" s="11"/>
      <c r="AGQ244" s="11"/>
      <c r="AGR244" s="11"/>
      <c r="AGS244" s="11"/>
      <c r="AGT244" s="11"/>
      <c r="AGU244" s="11"/>
      <c r="AGV244" s="11"/>
      <c r="AGW244" s="11"/>
      <c r="AGX244" s="11"/>
      <c r="AGY244" s="11"/>
      <c r="AGZ244" s="11"/>
      <c r="AHA244" s="11"/>
      <c r="AHB244" s="11"/>
      <c r="AHC244" s="11"/>
      <c r="AHD244" s="11"/>
      <c r="AHE244" s="11"/>
      <c r="AHF244" s="11"/>
      <c r="AHG244" s="11"/>
      <c r="AHH244" s="11"/>
      <c r="AHI244" s="11"/>
      <c r="AHJ244" s="11"/>
      <c r="AHK244" s="11"/>
      <c r="AHL244" s="11"/>
      <c r="AHM244" s="11"/>
      <c r="AHN244" s="11"/>
      <c r="AHO244" s="11"/>
      <c r="AHP244" s="11"/>
      <c r="AHQ244" s="11"/>
      <c r="AHR244" s="11"/>
      <c r="AHS244" s="11"/>
      <c r="AHT244" s="11"/>
      <c r="AHU244" s="11"/>
      <c r="AHV244" s="11"/>
      <c r="AHW244" s="11"/>
      <c r="AHX244" s="11"/>
      <c r="AHY244" s="11"/>
      <c r="AHZ244" s="11"/>
      <c r="AIA244" s="11"/>
      <c r="AIB244" s="11"/>
      <c r="AIC244" s="11"/>
      <c r="AID244" s="11"/>
      <c r="AIE244" s="11"/>
      <c r="AIF244" s="11"/>
      <c r="AIG244" s="11"/>
      <c r="AIH244" s="11"/>
      <c r="AII244" s="11"/>
      <c r="AIJ244" s="11"/>
      <c r="AIK244" s="11"/>
      <c r="AIL244" s="11"/>
      <c r="AIM244" s="11"/>
      <c r="AIN244" s="11"/>
      <c r="AIO244" s="11"/>
      <c r="AIP244" s="11"/>
      <c r="AIQ244" s="11"/>
      <c r="AIR244" s="11"/>
      <c r="AIS244" s="11"/>
      <c r="AIT244" s="11"/>
      <c r="AIU244" s="11"/>
      <c r="AIV244" s="11"/>
      <c r="AIW244" s="11"/>
      <c r="AIX244" s="11"/>
      <c r="AIY244" s="11"/>
      <c r="AIZ244" s="11"/>
      <c r="AJA244" s="11"/>
      <c r="AJB244" s="11"/>
      <c r="AJC244" s="11"/>
      <c r="AJD244" s="11"/>
      <c r="AJE244" s="11"/>
      <c r="AJF244" s="11"/>
      <c r="AJG244" s="11"/>
      <c r="AJH244" s="11"/>
      <c r="AJI244" s="11"/>
      <c r="AJJ244" s="11"/>
      <c r="AJK244" s="11"/>
      <c r="AJL244" s="11"/>
      <c r="AJM244" s="11"/>
      <c r="AJN244" s="11"/>
      <c r="AJO244" s="11"/>
      <c r="AJP244" s="11"/>
      <c r="AJQ244" s="11"/>
      <c r="AJR244" s="11"/>
      <c r="AJS244" s="11"/>
      <c r="AJT244" s="11"/>
      <c r="AJU244" s="11"/>
      <c r="AJV244" s="11"/>
      <c r="AJW244" s="11"/>
      <c r="AJX244" s="11"/>
      <c r="AJY244" s="11"/>
      <c r="AJZ244" s="11"/>
      <c r="AKA244" s="11"/>
      <c r="AKB244" s="11"/>
      <c r="AKC244" s="11"/>
      <c r="AKD244" s="11"/>
      <c r="AKE244" s="11"/>
      <c r="AKF244" s="11"/>
      <c r="AKG244" s="11"/>
      <c r="AKH244" s="11"/>
      <c r="AKI244" s="11"/>
      <c r="AKJ244" s="11"/>
      <c r="AKK244" s="11"/>
      <c r="AKL244" s="11"/>
      <c r="AKM244" s="11"/>
      <c r="AKN244" s="11"/>
      <c r="AKO244" s="11"/>
      <c r="AKP244" s="11"/>
      <c r="AKQ244" s="11"/>
      <c r="AKR244" s="11"/>
      <c r="AKS244" s="11"/>
      <c r="AKT244" s="11"/>
      <c r="AKU244" s="11"/>
      <c r="AKV244" s="11"/>
      <c r="AKW244" s="11"/>
      <c r="AKX244" s="11"/>
      <c r="AKY244" s="11"/>
      <c r="AKZ244" s="11"/>
      <c r="ALA244" s="11"/>
      <c r="ALB244" s="11"/>
      <c r="ALC244" s="11"/>
      <c r="ALD244" s="11"/>
      <c r="ALE244" s="11"/>
      <c r="ALF244" s="11"/>
      <c r="ALG244" s="11"/>
      <c r="ALH244" s="11"/>
      <c r="ALI244" s="11"/>
      <c r="ALJ244" s="11"/>
      <c r="ALK244" s="11"/>
      <c r="ALL244" s="11"/>
      <c r="ALM244" s="11"/>
      <c r="ALN244" s="11"/>
      <c r="ALO244" s="11"/>
      <c r="ALP244" s="11"/>
      <c r="ALQ244" s="11"/>
      <c r="ALR244" s="11"/>
      <c r="ALS244" s="11"/>
      <c r="ALT244" s="11"/>
      <c r="ALU244" s="11"/>
      <c r="ALV244" s="11"/>
      <c r="ALW244" s="11"/>
      <c r="ALX244" s="11"/>
      <c r="ALY244" s="11"/>
      <c r="ALZ244" s="11"/>
      <c r="AMA244" s="11"/>
      <c r="AMB244" s="11"/>
      <c r="AMC244" s="11"/>
    </row>
    <row r="245" spans="1:1017" s="50" customFormat="1" ht="24.75" customHeight="1">
      <c r="A245" s="9">
        <v>6</v>
      </c>
      <c r="B245" s="9" t="s">
        <v>143</v>
      </c>
      <c r="C245" s="10" t="s">
        <v>141</v>
      </c>
      <c r="D245" s="9">
        <v>47</v>
      </c>
      <c r="E245" s="9">
        <v>22</v>
      </c>
      <c r="F245" s="9">
        <v>22</v>
      </c>
      <c r="G245" s="9">
        <v>0</v>
      </c>
      <c r="H245" s="232">
        <v>425.3</v>
      </c>
      <c r="I245" s="232">
        <v>425.3</v>
      </c>
      <c r="J245" s="232">
        <v>0</v>
      </c>
      <c r="K245" s="9">
        <v>50</v>
      </c>
      <c r="L245" s="9">
        <v>36</v>
      </c>
      <c r="M245" s="9">
        <v>14</v>
      </c>
      <c r="N245" s="229" t="s">
        <v>196</v>
      </c>
      <c r="O245" s="229" t="s">
        <v>197</v>
      </c>
      <c r="P245" s="153" t="s">
        <v>734</v>
      </c>
      <c r="Q245" s="231"/>
      <c r="R245" s="23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  <c r="IY245" s="11"/>
      <c r="IZ245" s="11"/>
      <c r="JA245" s="11"/>
      <c r="JB245" s="11"/>
      <c r="JC245" s="11"/>
      <c r="JD245" s="11"/>
      <c r="JE245" s="11"/>
      <c r="JF245" s="11"/>
      <c r="JG245" s="11"/>
      <c r="JH245" s="11"/>
      <c r="JI245" s="11"/>
      <c r="JJ245" s="11"/>
      <c r="JK245" s="11"/>
      <c r="JL245" s="11"/>
      <c r="JM245" s="11"/>
      <c r="JN245" s="11"/>
      <c r="JO245" s="11"/>
      <c r="JP245" s="11"/>
      <c r="JQ245" s="11"/>
      <c r="JR245" s="11"/>
      <c r="JS245" s="11"/>
      <c r="JT245" s="11"/>
      <c r="JU245" s="11"/>
      <c r="JV245" s="11"/>
      <c r="JW245" s="11"/>
      <c r="JX245" s="11"/>
      <c r="JY245" s="11"/>
      <c r="JZ245" s="11"/>
      <c r="KA245" s="11"/>
      <c r="KB245" s="11"/>
      <c r="KC245" s="11"/>
      <c r="KD245" s="11"/>
      <c r="KE245" s="11"/>
      <c r="KF245" s="11"/>
      <c r="KG245" s="11"/>
      <c r="KH245" s="11"/>
      <c r="KI245" s="11"/>
      <c r="KJ245" s="11"/>
      <c r="KK245" s="11"/>
      <c r="KL245" s="11"/>
      <c r="KM245" s="11"/>
      <c r="KN245" s="11"/>
      <c r="KO245" s="11"/>
      <c r="KP245" s="11"/>
      <c r="KQ245" s="11"/>
      <c r="KR245" s="11"/>
      <c r="KS245" s="11"/>
      <c r="KT245" s="11"/>
      <c r="KU245" s="11"/>
      <c r="KV245" s="11"/>
      <c r="KW245" s="11"/>
      <c r="KX245" s="11"/>
      <c r="KY245" s="11"/>
      <c r="KZ245" s="11"/>
      <c r="LA245" s="11"/>
      <c r="LB245" s="11"/>
      <c r="LC245" s="11"/>
      <c r="LD245" s="11"/>
      <c r="LE245" s="11"/>
      <c r="LF245" s="11"/>
      <c r="LG245" s="11"/>
      <c r="LH245" s="11"/>
      <c r="LI245" s="11"/>
      <c r="LJ245" s="11"/>
      <c r="LK245" s="11"/>
      <c r="LL245" s="11"/>
      <c r="LM245" s="11"/>
      <c r="LN245" s="11"/>
      <c r="LO245" s="11"/>
      <c r="LP245" s="11"/>
      <c r="LQ245" s="11"/>
      <c r="LR245" s="11"/>
      <c r="LS245" s="11"/>
      <c r="LT245" s="11"/>
      <c r="LU245" s="11"/>
      <c r="LV245" s="11"/>
      <c r="LW245" s="11"/>
      <c r="LX245" s="11"/>
      <c r="LY245" s="11"/>
      <c r="LZ245" s="11"/>
      <c r="MA245" s="11"/>
      <c r="MB245" s="11"/>
      <c r="MC245" s="11"/>
      <c r="MD245" s="11"/>
      <c r="ME245" s="11"/>
      <c r="MF245" s="11"/>
      <c r="MG245" s="11"/>
      <c r="MH245" s="11"/>
      <c r="MI245" s="11"/>
      <c r="MJ245" s="11"/>
      <c r="MK245" s="11"/>
      <c r="ML245" s="11"/>
      <c r="MM245" s="11"/>
      <c r="MN245" s="11"/>
      <c r="MO245" s="11"/>
      <c r="MP245" s="11"/>
      <c r="MQ245" s="11"/>
      <c r="MR245" s="11"/>
      <c r="MS245" s="11"/>
      <c r="MT245" s="11"/>
      <c r="MU245" s="11"/>
      <c r="MV245" s="11"/>
      <c r="MW245" s="11"/>
      <c r="MX245" s="11"/>
      <c r="MY245" s="11"/>
      <c r="MZ245" s="11"/>
      <c r="NA245" s="11"/>
      <c r="NB245" s="11"/>
      <c r="NC245" s="11"/>
      <c r="ND245" s="11"/>
      <c r="NE245" s="11"/>
      <c r="NF245" s="11"/>
      <c r="NG245" s="11"/>
      <c r="NH245" s="11"/>
      <c r="NI245" s="11"/>
      <c r="NJ245" s="11"/>
      <c r="NK245" s="11"/>
      <c r="NL245" s="11"/>
      <c r="NM245" s="11"/>
      <c r="NN245" s="11"/>
      <c r="NO245" s="11"/>
      <c r="NP245" s="11"/>
      <c r="NQ245" s="11"/>
      <c r="NR245" s="11"/>
      <c r="NS245" s="11"/>
      <c r="NT245" s="11"/>
      <c r="NU245" s="11"/>
      <c r="NV245" s="11"/>
      <c r="NW245" s="11"/>
      <c r="NX245" s="11"/>
      <c r="NY245" s="11"/>
      <c r="NZ245" s="11"/>
      <c r="OA245" s="11"/>
      <c r="OB245" s="11"/>
      <c r="OC245" s="11"/>
      <c r="OD245" s="11"/>
      <c r="OE245" s="11"/>
      <c r="OF245" s="11"/>
      <c r="OG245" s="11"/>
      <c r="OH245" s="11"/>
      <c r="OI245" s="11"/>
      <c r="OJ245" s="11"/>
      <c r="OK245" s="11"/>
      <c r="OL245" s="11"/>
      <c r="OM245" s="11"/>
      <c r="ON245" s="11"/>
      <c r="OO245" s="11"/>
      <c r="OP245" s="11"/>
      <c r="OQ245" s="11"/>
      <c r="OR245" s="11"/>
      <c r="OS245" s="11"/>
      <c r="OT245" s="11"/>
      <c r="OU245" s="11"/>
      <c r="OV245" s="11"/>
      <c r="OW245" s="11"/>
      <c r="OX245" s="11"/>
      <c r="OY245" s="11"/>
      <c r="OZ245" s="11"/>
      <c r="PA245" s="11"/>
      <c r="PB245" s="11"/>
      <c r="PC245" s="11"/>
      <c r="PD245" s="11"/>
      <c r="PE245" s="11"/>
      <c r="PF245" s="11"/>
      <c r="PG245" s="11"/>
      <c r="PH245" s="11"/>
      <c r="PI245" s="11"/>
      <c r="PJ245" s="11"/>
      <c r="PK245" s="11"/>
      <c r="PL245" s="11"/>
      <c r="PM245" s="11"/>
      <c r="PN245" s="11"/>
      <c r="PO245" s="11"/>
      <c r="PP245" s="11"/>
      <c r="PQ245" s="11"/>
      <c r="PR245" s="11"/>
      <c r="PS245" s="11"/>
      <c r="PT245" s="11"/>
      <c r="PU245" s="11"/>
      <c r="PV245" s="11"/>
      <c r="PW245" s="11"/>
      <c r="PX245" s="11"/>
      <c r="PY245" s="11"/>
      <c r="PZ245" s="11"/>
      <c r="QA245" s="11"/>
      <c r="QB245" s="11"/>
      <c r="QC245" s="11"/>
      <c r="QD245" s="11"/>
      <c r="QE245" s="11"/>
      <c r="QF245" s="11"/>
      <c r="QG245" s="11"/>
      <c r="QH245" s="11"/>
      <c r="QI245" s="11"/>
      <c r="QJ245" s="11"/>
      <c r="QK245" s="11"/>
      <c r="QL245" s="11"/>
      <c r="QM245" s="11"/>
      <c r="QN245" s="11"/>
      <c r="QO245" s="11"/>
      <c r="QP245" s="11"/>
      <c r="QQ245" s="11"/>
      <c r="QR245" s="11"/>
      <c r="QS245" s="11"/>
      <c r="QT245" s="11"/>
      <c r="QU245" s="11"/>
      <c r="QV245" s="11"/>
      <c r="QW245" s="11"/>
      <c r="QX245" s="11"/>
      <c r="QY245" s="11"/>
      <c r="QZ245" s="11"/>
      <c r="RA245" s="11"/>
      <c r="RB245" s="11"/>
      <c r="RC245" s="11"/>
      <c r="RD245" s="11"/>
      <c r="RE245" s="11"/>
      <c r="RF245" s="11"/>
      <c r="RG245" s="11"/>
      <c r="RH245" s="11"/>
      <c r="RI245" s="11"/>
      <c r="RJ245" s="11"/>
      <c r="RK245" s="11"/>
      <c r="RL245" s="11"/>
      <c r="RM245" s="11"/>
      <c r="RN245" s="11"/>
      <c r="RO245" s="11"/>
      <c r="RP245" s="11"/>
      <c r="RQ245" s="11"/>
      <c r="RR245" s="11"/>
      <c r="RS245" s="11"/>
      <c r="RT245" s="11"/>
      <c r="RU245" s="11"/>
      <c r="RV245" s="11"/>
      <c r="RW245" s="11"/>
      <c r="RX245" s="11"/>
      <c r="RY245" s="11"/>
      <c r="RZ245" s="11"/>
      <c r="SA245" s="11"/>
      <c r="SB245" s="11"/>
      <c r="SC245" s="11"/>
      <c r="SD245" s="11"/>
      <c r="SE245" s="11"/>
      <c r="SF245" s="11"/>
      <c r="SG245" s="11"/>
      <c r="SH245" s="11"/>
      <c r="SI245" s="11"/>
      <c r="SJ245" s="11"/>
      <c r="SK245" s="11"/>
      <c r="SL245" s="11"/>
      <c r="SM245" s="11"/>
      <c r="SN245" s="11"/>
      <c r="SO245" s="11"/>
      <c r="SP245" s="11"/>
      <c r="SQ245" s="11"/>
      <c r="SR245" s="11"/>
      <c r="SS245" s="11"/>
      <c r="ST245" s="11"/>
      <c r="SU245" s="11"/>
      <c r="SV245" s="11"/>
      <c r="SW245" s="11"/>
      <c r="SX245" s="11"/>
      <c r="SY245" s="11"/>
      <c r="SZ245" s="11"/>
      <c r="TA245" s="11"/>
      <c r="TB245" s="11"/>
      <c r="TC245" s="11"/>
      <c r="TD245" s="11"/>
      <c r="TE245" s="11"/>
      <c r="TF245" s="11"/>
      <c r="TG245" s="11"/>
      <c r="TH245" s="11"/>
      <c r="TI245" s="11"/>
      <c r="TJ245" s="11"/>
      <c r="TK245" s="11"/>
      <c r="TL245" s="11"/>
      <c r="TM245" s="11"/>
      <c r="TN245" s="11"/>
      <c r="TO245" s="11"/>
      <c r="TP245" s="11"/>
      <c r="TQ245" s="11"/>
      <c r="TR245" s="11"/>
      <c r="TS245" s="11"/>
      <c r="TT245" s="11"/>
      <c r="TU245" s="11"/>
      <c r="TV245" s="11"/>
      <c r="TW245" s="11"/>
      <c r="TX245" s="11"/>
      <c r="TY245" s="11"/>
      <c r="TZ245" s="11"/>
      <c r="UA245" s="11"/>
      <c r="UB245" s="11"/>
      <c r="UC245" s="11"/>
      <c r="UD245" s="11"/>
      <c r="UE245" s="11"/>
      <c r="UF245" s="11"/>
      <c r="UG245" s="11"/>
      <c r="UH245" s="11"/>
      <c r="UI245" s="11"/>
      <c r="UJ245" s="11"/>
      <c r="UK245" s="11"/>
      <c r="UL245" s="11"/>
      <c r="UM245" s="11"/>
      <c r="UN245" s="11"/>
      <c r="UO245" s="11"/>
      <c r="UP245" s="11"/>
      <c r="UQ245" s="11"/>
      <c r="UR245" s="11"/>
      <c r="US245" s="11"/>
      <c r="UT245" s="11"/>
      <c r="UU245" s="11"/>
      <c r="UV245" s="11"/>
      <c r="UW245" s="11"/>
      <c r="UX245" s="11"/>
      <c r="UY245" s="11"/>
      <c r="UZ245" s="11"/>
      <c r="VA245" s="11"/>
      <c r="VB245" s="11"/>
      <c r="VC245" s="11"/>
      <c r="VD245" s="11"/>
      <c r="VE245" s="11"/>
      <c r="VF245" s="11"/>
      <c r="VG245" s="11"/>
      <c r="VH245" s="11"/>
      <c r="VI245" s="11"/>
      <c r="VJ245" s="11"/>
      <c r="VK245" s="11"/>
      <c r="VL245" s="11"/>
      <c r="VM245" s="11"/>
      <c r="VN245" s="11"/>
      <c r="VO245" s="11"/>
      <c r="VP245" s="11"/>
      <c r="VQ245" s="11"/>
      <c r="VR245" s="11"/>
      <c r="VS245" s="11"/>
      <c r="VT245" s="11"/>
      <c r="VU245" s="11"/>
      <c r="VV245" s="11"/>
      <c r="VW245" s="11"/>
      <c r="VX245" s="11"/>
      <c r="VY245" s="11"/>
      <c r="VZ245" s="11"/>
      <c r="WA245" s="11"/>
      <c r="WB245" s="11"/>
      <c r="WC245" s="11"/>
      <c r="WD245" s="11"/>
      <c r="WE245" s="11"/>
      <c r="WF245" s="11"/>
      <c r="WG245" s="11"/>
      <c r="WH245" s="11"/>
      <c r="WI245" s="11"/>
      <c r="WJ245" s="11"/>
      <c r="WK245" s="11"/>
      <c r="WL245" s="11"/>
      <c r="WM245" s="11"/>
      <c r="WN245" s="11"/>
      <c r="WO245" s="11"/>
      <c r="WP245" s="11"/>
      <c r="WQ245" s="11"/>
      <c r="WR245" s="11"/>
      <c r="WS245" s="11"/>
      <c r="WT245" s="11"/>
      <c r="WU245" s="11"/>
      <c r="WV245" s="11"/>
      <c r="WW245" s="11"/>
      <c r="WX245" s="11"/>
      <c r="WY245" s="11"/>
      <c r="WZ245" s="11"/>
      <c r="XA245" s="11"/>
      <c r="XB245" s="11"/>
      <c r="XC245" s="11"/>
      <c r="XD245" s="11"/>
      <c r="XE245" s="11"/>
      <c r="XF245" s="11"/>
      <c r="XG245" s="11"/>
      <c r="XH245" s="11"/>
      <c r="XI245" s="11"/>
      <c r="XJ245" s="11"/>
      <c r="XK245" s="11"/>
      <c r="XL245" s="11"/>
      <c r="XM245" s="11"/>
      <c r="XN245" s="11"/>
      <c r="XO245" s="11"/>
      <c r="XP245" s="11"/>
      <c r="XQ245" s="11"/>
      <c r="XR245" s="11"/>
      <c r="XS245" s="11"/>
      <c r="XT245" s="11"/>
      <c r="XU245" s="11"/>
      <c r="XV245" s="11"/>
      <c r="XW245" s="11"/>
      <c r="XX245" s="11"/>
      <c r="XY245" s="11"/>
      <c r="XZ245" s="11"/>
      <c r="YA245" s="11"/>
      <c r="YB245" s="11"/>
      <c r="YC245" s="11"/>
      <c r="YD245" s="11"/>
      <c r="YE245" s="11"/>
      <c r="YF245" s="11"/>
      <c r="YG245" s="11"/>
      <c r="YH245" s="11"/>
      <c r="YI245" s="11"/>
      <c r="YJ245" s="11"/>
      <c r="YK245" s="11"/>
      <c r="YL245" s="11"/>
      <c r="YM245" s="11"/>
      <c r="YN245" s="11"/>
      <c r="YO245" s="11"/>
      <c r="YP245" s="11"/>
      <c r="YQ245" s="11"/>
      <c r="YR245" s="11"/>
      <c r="YS245" s="11"/>
      <c r="YT245" s="11"/>
      <c r="YU245" s="11"/>
      <c r="YV245" s="11"/>
      <c r="YW245" s="11"/>
      <c r="YX245" s="11"/>
      <c r="YY245" s="11"/>
      <c r="YZ245" s="11"/>
      <c r="ZA245" s="11"/>
      <c r="ZB245" s="11"/>
      <c r="ZC245" s="11"/>
      <c r="ZD245" s="11"/>
      <c r="ZE245" s="11"/>
      <c r="ZF245" s="11"/>
      <c r="ZG245" s="11"/>
      <c r="ZH245" s="11"/>
      <c r="ZI245" s="11"/>
      <c r="ZJ245" s="11"/>
      <c r="ZK245" s="11"/>
      <c r="ZL245" s="11"/>
      <c r="ZM245" s="11"/>
      <c r="ZN245" s="11"/>
      <c r="ZO245" s="11"/>
      <c r="ZP245" s="11"/>
      <c r="ZQ245" s="11"/>
      <c r="ZR245" s="11"/>
      <c r="ZS245" s="11"/>
      <c r="ZT245" s="11"/>
      <c r="ZU245" s="11"/>
      <c r="ZV245" s="11"/>
      <c r="ZW245" s="11"/>
      <c r="ZX245" s="11"/>
      <c r="ZY245" s="11"/>
      <c r="ZZ245" s="11"/>
      <c r="AAA245" s="11"/>
      <c r="AAB245" s="11"/>
      <c r="AAC245" s="11"/>
      <c r="AAD245" s="11"/>
      <c r="AAE245" s="11"/>
      <c r="AAF245" s="11"/>
      <c r="AAG245" s="11"/>
      <c r="AAH245" s="11"/>
      <c r="AAI245" s="11"/>
      <c r="AAJ245" s="11"/>
      <c r="AAK245" s="11"/>
      <c r="AAL245" s="11"/>
      <c r="AAM245" s="11"/>
      <c r="AAN245" s="11"/>
      <c r="AAO245" s="11"/>
      <c r="AAP245" s="11"/>
      <c r="AAQ245" s="11"/>
      <c r="AAR245" s="11"/>
      <c r="AAS245" s="11"/>
      <c r="AAT245" s="11"/>
      <c r="AAU245" s="11"/>
      <c r="AAV245" s="11"/>
      <c r="AAW245" s="11"/>
      <c r="AAX245" s="11"/>
      <c r="AAY245" s="11"/>
      <c r="AAZ245" s="11"/>
      <c r="ABA245" s="11"/>
      <c r="ABB245" s="11"/>
      <c r="ABC245" s="11"/>
      <c r="ABD245" s="11"/>
      <c r="ABE245" s="11"/>
      <c r="ABF245" s="11"/>
      <c r="ABG245" s="11"/>
      <c r="ABH245" s="11"/>
      <c r="ABI245" s="11"/>
      <c r="ABJ245" s="11"/>
      <c r="ABK245" s="11"/>
      <c r="ABL245" s="11"/>
      <c r="ABM245" s="11"/>
      <c r="ABN245" s="11"/>
      <c r="ABO245" s="11"/>
      <c r="ABP245" s="11"/>
      <c r="ABQ245" s="11"/>
      <c r="ABR245" s="11"/>
      <c r="ABS245" s="11"/>
      <c r="ABT245" s="11"/>
      <c r="ABU245" s="11"/>
      <c r="ABV245" s="11"/>
      <c r="ABW245" s="11"/>
      <c r="ABX245" s="11"/>
      <c r="ABY245" s="11"/>
      <c r="ABZ245" s="11"/>
      <c r="ACA245" s="11"/>
      <c r="ACB245" s="11"/>
      <c r="ACC245" s="11"/>
      <c r="ACD245" s="11"/>
      <c r="ACE245" s="11"/>
      <c r="ACF245" s="11"/>
      <c r="ACG245" s="11"/>
      <c r="ACH245" s="11"/>
      <c r="ACI245" s="11"/>
      <c r="ACJ245" s="11"/>
      <c r="ACK245" s="11"/>
      <c r="ACL245" s="11"/>
      <c r="ACM245" s="11"/>
      <c r="ACN245" s="11"/>
      <c r="ACO245" s="11"/>
      <c r="ACP245" s="11"/>
      <c r="ACQ245" s="11"/>
      <c r="ACR245" s="11"/>
      <c r="ACS245" s="11"/>
      <c r="ACT245" s="11"/>
      <c r="ACU245" s="11"/>
      <c r="ACV245" s="11"/>
      <c r="ACW245" s="11"/>
      <c r="ACX245" s="11"/>
      <c r="ACY245" s="11"/>
      <c r="ACZ245" s="11"/>
      <c r="ADA245" s="11"/>
      <c r="ADB245" s="11"/>
      <c r="ADC245" s="11"/>
      <c r="ADD245" s="11"/>
      <c r="ADE245" s="11"/>
      <c r="ADF245" s="11"/>
      <c r="ADG245" s="11"/>
      <c r="ADH245" s="11"/>
      <c r="ADI245" s="11"/>
      <c r="ADJ245" s="11"/>
      <c r="ADK245" s="11"/>
      <c r="ADL245" s="11"/>
      <c r="ADM245" s="11"/>
      <c r="ADN245" s="11"/>
      <c r="ADO245" s="11"/>
      <c r="ADP245" s="11"/>
      <c r="ADQ245" s="11"/>
      <c r="ADR245" s="11"/>
      <c r="ADS245" s="11"/>
      <c r="ADT245" s="11"/>
      <c r="ADU245" s="11"/>
      <c r="ADV245" s="11"/>
      <c r="ADW245" s="11"/>
      <c r="ADX245" s="11"/>
      <c r="ADY245" s="11"/>
      <c r="ADZ245" s="11"/>
      <c r="AEA245" s="11"/>
      <c r="AEB245" s="11"/>
      <c r="AEC245" s="11"/>
      <c r="AED245" s="11"/>
      <c r="AEE245" s="11"/>
      <c r="AEF245" s="11"/>
      <c r="AEG245" s="11"/>
      <c r="AEH245" s="11"/>
      <c r="AEI245" s="11"/>
      <c r="AEJ245" s="11"/>
      <c r="AEK245" s="11"/>
      <c r="AEL245" s="11"/>
      <c r="AEM245" s="11"/>
      <c r="AEN245" s="11"/>
      <c r="AEO245" s="11"/>
      <c r="AEP245" s="11"/>
      <c r="AEQ245" s="11"/>
      <c r="AER245" s="11"/>
      <c r="AES245" s="11"/>
      <c r="AET245" s="11"/>
      <c r="AEU245" s="11"/>
      <c r="AEV245" s="11"/>
      <c r="AEW245" s="11"/>
      <c r="AEX245" s="11"/>
      <c r="AEY245" s="11"/>
      <c r="AEZ245" s="11"/>
      <c r="AFA245" s="11"/>
      <c r="AFB245" s="11"/>
      <c r="AFC245" s="11"/>
      <c r="AFD245" s="11"/>
      <c r="AFE245" s="11"/>
      <c r="AFF245" s="11"/>
      <c r="AFG245" s="11"/>
      <c r="AFH245" s="11"/>
      <c r="AFI245" s="11"/>
      <c r="AFJ245" s="11"/>
      <c r="AFK245" s="11"/>
      <c r="AFL245" s="11"/>
      <c r="AFM245" s="11"/>
      <c r="AFN245" s="11"/>
      <c r="AFO245" s="11"/>
      <c r="AFP245" s="11"/>
      <c r="AFQ245" s="11"/>
      <c r="AFR245" s="11"/>
      <c r="AFS245" s="11"/>
      <c r="AFT245" s="11"/>
      <c r="AFU245" s="11"/>
      <c r="AFV245" s="11"/>
      <c r="AFW245" s="11"/>
      <c r="AFX245" s="11"/>
      <c r="AFY245" s="11"/>
      <c r="AFZ245" s="11"/>
      <c r="AGA245" s="11"/>
      <c r="AGB245" s="11"/>
      <c r="AGC245" s="11"/>
      <c r="AGD245" s="11"/>
      <c r="AGE245" s="11"/>
      <c r="AGF245" s="11"/>
      <c r="AGG245" s="11"/>
      <c r="AGH245" s="11"/>
      <c r="AGI245" s="11"/>
      <c r="AGJ245" s="11"/>
      <c r="AGK245" s="11"/>
      <c r="AGL245" s="11"/>
      <c r="AGM245" s="11"/>
      <c r="AGN245" s="11"/>
      <c r="AGO245" s="11"/>
      <c r="AGP245" s="11"/>
      <c r="AGQ245" s="11"/>
      <c r="AGR245" s="11"/>
      <c r="AGS245" s="11"/>
      <c r="AGT245" s="11"/>
      <c r="AGU245" s="11"/>
      <c r="AGV245" s="11"/>
      <c r="AGW245" s="11"/>
      <c r="AGX245" s="11"/>
      <c r="AGY245" s="11"/>
      <c r="AGZ245" s="11"/>
      <c r="AHA245" s="11"/>
      <c r="AHB245" s="11"/>
      <c r="AHC245" s="11"/>
      <c r="AHD245" s="11"/>
      <c r="AHE245" s="11"/>
      <c r="AHF245" s="11"/>
      <c r="AHG245" s="11"/>
      <c r="AHH245" s="11"/>
      <c r="AHI245" s="11"/>
      <c r="AHJ245" s="11"/>
      <c r="AHK245" s="11"/>
      <c r="AHL245" s="11"/>
      <c r="AHM245" s="11"/>
      <c r="AHN245" s="11"/>
      <c r="AHO245" s="11"/>
      <c r="AHP245" s="11"/>
      <c r="AHQ245" s="11"/>
      <c r="AHR245" s="11"/>
      <c r="AHS245" s="11"/>
      <c r="AHT245" s="11"/>
      <c r="AHU245" s="11"/>
      <c r="AHV245" s="11"/>
      <c r="AHW245" s="11"/>
      <c r="AHX245" s="11"/>
      <c r="AHY245" s="11"/>
      <c r="AHZ245" s="11"/>
      <c r="AIA245" s="11"/>
      <c r="AIB245" s="11"/>
      <c r="AIC245" s="11"/>
      <c r="AID245" s="11"/>
      <c r="AIE245" s="11"/>
      <c r="AIF245" s="11"/>
      <c r="AIG245" s="11"/>
      <c r="AIH245" s="11"/>
      <c r="AII245" s="11"/>
      <c r="AIJ245" s="11"/>
      <c r="AIK245" s="11"/>
      <c r="AIL245" s="11"/>
      <c r="AIM245" s="11"/>
      <c r="AIN245" s="11"/>
      <c r="AIO245" s="11"/>
      <c r="AIP245" s="11"/>
      <c r="AIQ245" s="11"/>
      <c r="AIR245" s="11"/>
      <c r="AIS245" s="11"/>
      <c r="AIT245" s="11"/>
      <c r="AIU245" s="11"/>
      <c r="AIV245" s="11"/>
      <c r="AIW245" s="11"/>
      <c r="AIX245" s="11"/>
      <c r="AIY245" s="11"/>
      <c r="AIZ245" s="11"/>
      <c r="AJA245" s="11"/>
      <c r="AJB245" s="11"/>
      <c r="AJC245" s="11"/>
      <c r="AJD245" s="11"/>
      <c r="AJE245" s="11"/>
      <c r="AJF245" s="11"/>
      <c r="AJG245" s="11"/>
      <c r="AJH245" s="11"/>
      <c r="AJI245" s="11"/>
      <c r="AJJ245" s="11"/>
      <c r="AJK245" s="11"/>
      <c r="AJL245" s="11"/>
      <c r="AJM245" s="11"/>
      <c r="AJN245" s="11"/>
      <c r="AJO245" s="11"/>
      <c r="AJP245" s="11"/>
      <c r="AJQ245" s="11"/>
      <c r="AJR245" s="11"/>
      <c r="AJS245" s="11"/>
      <c r="AJT245" s="11"/>
      <c r="AJU245" s="11"/>
      <c r="AJV245" s="11"/>
      <c r="AJW245" s="11"/>
      <c r="AJX245" s="11"/>
      <c r="AJY245" s="11"/>
      <c r="AJZ245" s="11"/>
      <c r="AKA245" s="11"/>
      <c r="AKB245" s="11"/>
      <c r="AKC245" s="11"/>
      <c r="AKD245" s="11"/>
      <c r="AKE245" s="11"/>
      <c r="AKF245" s="11"/>
      <c r="AKG245" s="11"/>
      <c r="AKH245" s="11"/>
      <c r="AKI245" s="11"/>
      <c r="AKJ245" s="11"/>
      <c r="AKK245" s="11"/>
      <c r="AKL245" s="11"/>
      <c r="AKM245" s="11"/>
      <c r="AKN245" s="11"/>
      <c r="AKO245" s="11"/>
      <c r="AKP245" s="11"/>
      <c r="AKQ245" s="11"/>
      <c r="AKR245" s="11"/>
      <c r="AKS245" s="11"/>
      <c r="AKT245" s="11"/>
      <c r="AKU245" s="11"/>
      <c r="AKV245" s="11"/>
      <c r="AKW245" s="11"/>
      <c r="AKX245" s="11"/>
      <c r="AKY245" s="11"/>
      <c r="AKZ245" s="11"/>
      <c r="ALA245" s="11"/>
      <c r="ALB245" s="11"/>
      <c r="ALC245" s="11"/>
      <c r="ALD245" s="11"/>
      <c r="ALE245" s="11"/>
      <c r="ALF245" s="11"/>
      <c r="ALG245" s="11"/>
      <c r="ALH245" s="11"/>
      <c r="ALI245" s="11"/>
      <c r="ALJ245" s="11"/>
      <c r="ALK245" s="11"/>
      <c r="ALL245" s="11"/>
      <c r="ALM245" s="11"/>
      <c r="ALN245" s="11"/>
      <c r="ALO245" s="11"/>
      <c r="ALP245" s="11"/>
      <c r="ALQ245" s="11"/>
      <c r="ALR245" s="11"/>
      <c r="ALS245" s="11"/>
      <c r="ALT245" s="11"/>
      <c r="ALU245" s="11"/>
      <c r="ALV245" s="11"/>
      <c r="ALW245" s="11"/>
      <c r="ALX245" s="11"/>
      <c r="ALY245" s="11"/>
      <c r="ALZ245" s="11"/>
      <c r="AMA245" s="11"/>
      <c r="AMB245" s="11"/>
      <c r="AMC245" s="11"/>
    </row>
    <row r="246" spans="1:1017" s="50" customFormat="1" ht="24.75" customHeight="1">
      <c r="A246" s="9">
        <v>7</v>
      </c>
      <c r="B246" s="9" t="s">
        <v>143</v>
      </c>
      <c r="C246" s="10" t="s">
        <v>141</v>
      </c>
      <c r="D246" s="9">
        <v>22</v>
      </c>
      <c r="E246" s="9">
        <v>26</v>
      </c>
      <c r="F246" s="9">
        <v>26</v>
      </c>
      <c r="G246" s="9">
        <v>0</v>
      </c>
      <c r="H246" s="232">
        <v>416.5</v>
      </c>
      <c r="I246" s="232">
        <v>416.5</v>
      </c>
      <c r="J246" s="232">
        <v>0</v>
      </c>
      <c r="K246" s="9">
        <v>30</v>
      </c>
      <c r="L246" s="9">
        <v>30</v>
      </c>
      <c r="M246" s="9">
        <v>0</v>
      </c>
      <c r="N246" s="229" t="s">
        <v>196</v>
      </c>
      <c r="O246" s="229" t="s">
        <v>197</v>
      </c>
      <c r="P246" s="153" t="s">
        <v>734</v>
      </c>
      <c r="Q246" s="231"/>
      <c r="R246" s="23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  <c r="IY246" s="11"/>
      <c r="IZ246" s="11"/>
      <c r="JA246" s="11"/>
      <c r="JB246" s="11"/>
      <c r="JC246" s="11"/>
      <c r="JD246" s="11"/>
      <c r="JE246" s="11"/>
      <c r="JF246" s="11"/>
      <c r="JG246" s="11"/>
      <c r="JH246" s="11"/>
      <c r="JI246" s="11"/>
      <c r="JJ246" s="11"/>
      <c r="JK246" s="11"/>
      <c r="JL246" s="11"/>
      <c r="JM246" s="11"/>
      <c r="JN246" s="11"/>
      <c r="JO246" s="11"/>
      <c r="JP246" s="11"/>
      <c r="JQ246" s="11"/>
      <c r="JR246" s="11"/>
      <c r="JS246" s="11"/>
      <c r="JT246" s="11"/>
      <c r="JU246" s="11"/>
      <c r="JV246" s="11"/>
      <c r="JW246" s="11"/>
      <c r="JX246" s="11"/>
      <c r="JY246" s="11"/>
      <c r="JZ246" s="11"/>
      <c r="KA246" s="11"/>
      <c r="KB246" s="11"/>
      <c r="KC246" s="11"/>
      <c r="KD246" s="11"/>
      <c r="KE246" s="11"/>
      <c r="KF246" s="11"/>
      <c r="KG246" s="11"/>
      <c r="KH246" s="11"/>
      <c r="KI246" s="11"/>
      <c r="KJ246" s="11"/>
      <c r="KK246" s="11"/>
      <c r="KL246" s="11"/>
      <c r="KM246" s="11"/>
      <c r="KN246" s="11"/>
      <c r="KO246" s="11"/>
      <c r="KP246" s="11"/>
      <c r="KQ246" s="11"/>
      <c r="KR246" s="11"/>
      <c r="KS246" s="11"/>
      <c r="KT246" s="11"/>
      <c r="KU246" s="11"/>
      <c r="KV246" s="11"/>
      <c r="KW246" s="11"/>
      <c r="KX246" s="11"/>
      <c r="KY246" s="11"/>
      <c r="KZ246" s="11"/>
      <c r="LA246" s="11"/>
      <c r="LB246" s="11"/>
      <c r="LC246" s="11"/>
      <c r="LD246" s="11"/>
      <c r="LE246" s="11"/>
      <c r="LF246" s="11"/>
      <c r="LG246" s="11"/>
      <c r="LH246" s="11"/>
      <c r="LI246" s="11"/>
      <c r="LJ246" s="11"/>
      <c r="LK246" s="11"/>
      <c r="LL246" s="11"/>
      <c r="LM246" s="11"/>
      <c r="LN246" s="11"/>
      <c r="LO246" s="11"/>
      <c r="LP246" s="11"/>
      <c r="LQ246" s="11"/>
      <c r="LR246" s="11"/>
      <c r="LS246" s="11"/>
      <c r="LT246" s="11"/>
      <c r="LU246" s="11"/>
      <c r="LV246" s="11"/>
      <c r="LW246" s="11"/>
      <c r="LX246" s="11"/>
      <c r="LY246" s="11"/>
      <c r="LZ246" s="11"/>
      <c r="MA246" s="11"/>
      <c r="MB246" s="11"/>
      <c r="MC246" s="11"/>
      <c r="MD246" s="11"/>
      <c r="ME246" s="11"/>
      <c r="MF246" s="11"/>
      <c r="MG246" s="11"/>
      <c r="MH246" s="11"/>
      <c r="MI246" s="11"/>
      <c r="MJ246" s="11"/>
      <c r="MK246" s="11"/>
      <c r="ML246" s="11"/>
      <c r="MM246" s="11"/>
      <c r="MN246" s="11"/>
      <c r="MO246" s="11"/>
      <c r="MP246" s="11"/>
      <c r="MQ246" s="11"/>
      <c r="MR246" s="11"/>
      <c r="MS246" s="11"/>
      <c r="MT246" s="11"/>
      <c r="MU246" s="11"/>
      <c r="MV246" s="11"/>
      <c r="MW246" s="11"/>
      <c r="MX246" s="11"/>
      <c r="MY246" s="11"/>
      <c r="MZ246" s="11"/>
      <c r="NA246" s="11"/>
      <c r="NB246" s="11"/>
      <c r="NC246" s="11"/>
      <c r="ND246" s="11"/>
      <c r="NE246" s="11"/>
      <c r="NF246" s="11"/>
      <c r="NG246" s="11"/>
      <c r="NH246" s="11"/>
      <c r="NI246" s="11"/>
      <c r="NJ246" s="11"/>
      <c r="NK246" s="11"/>
      <c r="NL246" s="11"/>
      <c r="NM246" s="11"/>
      <c r="NN246" s="11"/>
      <c r="NO246" s="11"/>
      <c r="NP246" s="11"/>
      <c r="NQ246" s="11"/>
      <c r="NR246" s="11"/>
      <c r="NS246" s="11"/>
      <c r="NT246" s="11"/>
      <c r="NU246" s="11"/>
      <c r="NV246" s="11"/>
      <c r="NW246" s="11"/>
      <c r="NX246" s="11"/>
      <c r="NY246" s="11"/>
      <c r="NZ246" s="11"/>
      <c r="OA246" s="11"/>
      <c r="OB246" s="11"/>
      <c r="OC246" s="11"/>
      <c r="OD246" s="11"/>
      <c r="OE246" s="11"/>
      <c r="OF246" s="11"/>
      <c r="OG246" s="11"/>
      <c r="OH246" s="11"/>
      <c r="OI246" s="11"/>
      <c r="OJ246" s="11"/>
      <c r="OK246" s="11"/>
      <c r="OL246" s="11"/>
      <c r="OM246" s="11"/>
      <c r="ON246" s="11"/>
      <c r="OO246" s="11"/>
      <c r="OP246" s="11"/>
      <c r="OQ246" s="11"/>
      <c r="OR246" s="11"/>
      <c r="OS246" s="11"/>
      <c r="OT246" s="11"/>
      <c r="OU246" s="11"/>
      <c r="OV246" s="11"/>
      <c r="OW246" s="11"/>
      <c r="OX246" s="11"/>
      <c r="OY246" s="11"/>
      <c r="OZ246" s="11"/>
      <c r="PA246" s="11"/>
      <c r="PB246" s="11"/>
      <c r="PC246" s="11"/>
      <c r="PD246" s="11"/>
      <c r="PE246" s="11"/>
      <c r="PF246" s="11"/>
      <c r="PG246" s="11"/>
      <c r="PH246" s="11"/>
      <c r="PI246" s="11"/>
      <c r="PJ246" s="11"/>
      <c r="PK246" s="11"/>
      <c r="PL246" s="11"/>
      <c r="PM246" s="11"/>
      <c r="PN246" s="11"/>
      <c r="PO246" s="11"/>
      <c r="PP246" s="11"/>
      <c r="PQ246" s="11"/>
      <c r="PR246" s="11"/>
      <c r="PS246" s="11"/>
      <c r="PT246" s="11"/>
      <c r="PU246" s="11"/>
      <c r="PV246" s="11"/>
      <c r="PW246" s="11"/>
      <c r="PX246" s="11"/>
      <c r="PY246" s="11"/>
      <c r="PZ246" s="11"/>
      <c r="QA246" s="11"/>
      <c r="QB246" s="11"/>
      <c r="QC246" s="11"/>
      <c r="QD246" s="11"/>
      <c r="QE246" s="11"/>
      <c r="QF246" s="11"/>
      <c r="QG246" s="11"/>
      <c r="QH246" s="11"/>
      <c r="QI246" s="11"/>
      <c r="QJ246" s="11"/>
      <c r="QK246" s="11"/>
      <c r="QL246" s="11"/>
      <c r="QM246" s="11"/>
      <c r="QN246" s="11"/>
      <c r="QO246" s="11"/>
      <c r="QP246" s="11"/>
      <c r="QQ246" s="11"/>
      <c r="QR246" s="11"/>
      <c r="QS246" s="11"/>
      <c r="QT246" s="11"/>
      <c r="QU246" s="11"/>
      <c r="QV246" s="11"/>
      <c r="QW246" s="11"/>
      <c r="QX246" s="11"/>
      <c r="QY246" s="11"/>
      <c r="QZ246" s="11"/>
      <c r="RA246" s="11"/>
      <c r="RB246" s="11"/>
      <c r="RC246" s="11"/>
      <c r="RD246" s="11"/>
      <c r="RE246" s="11"/>
      <c r="RF246" s="11"/>
      <c r="RG246" s="11"/>
      <c r="RH246" s="11"/>
      <c r="RI246" s="11"/>
      <c r="RJ246" s="11"/>
      <c r="RK246" s="11"/>
      <c r="RL246" s="11"/>
      <c r="RM246" s="11"/>
      <c r="RN246" s="11"/>
      <c r="RO246" s="11"/>
      <c r="RP246" s="11"/>
      <c r="RQ246" s="11"/>
      <c r="RR246" s="11"/>
      <c r="RS246" s="11"/>
      <c r="RT246" s="11"/>
      <c r="RU246" s="11"/>
      <c r="RV246" s="11"/>
      <c r="RW246" s="11"/>
      <c r="RX246" s="11"/>
      <c r="RY246" s="11"/>
      <c r="RZ246" s="11"/>
      <c r="SA246" s="11"/>
      <c r="SB246" s="11"/>
      <c r="SC246" s="11"/>
      <c r="SD246" s="11"/>
      <c r="SE246" s="11"/>
      <c r="SF246" s="11"/>
      <c r="SG246" s="11"/>
      <c r="SH246" s="11"/>
      <c r="SI246" s="11"/>
      <c r="SJ246" s="11"/>
      <c r="SK246" s="11"/>
      <c r="SL246" s="11"/>
      <c r="SM246" s="11"/>
      <c r="SN246" s="11"/>
      <c r="SO246" s="11"/>
      <c r="SP246" s="11"/>
      <c r="SQ246" s="11"/>
      <c r="SR246" s="11"/>
      <c r="SS246" s="11"/>
      <c r="ST246" s="11"/>
      <c r="SU246" s="11"/>
      <c r="SV246" s="11"/>
      <c r="SW246" s="11"/>
      <c r="SX246" s="11"/>
      <c r="SY246" s="11"/>
      <c r="SZ246" s="11"/>
      <c r="TA246" s="11"/>
      <c r="TB246" s="11"/>
      <c r="TC246" s="11"/>
      <c r="TD246" s="11"/>
      <c r="TE246" s="11"/>
      <c r="TF246" s="11"/>
      <c r="TG246" s="11"/>
      <c r="TH246" s="11"/>
      <c r="TI246" s="11"/>
      <c r="TJ246" s="11"/>
      <c r="TK246" s="11"/>
      <c r="TL246" s="11"/>
      <c r="TM246" s="11"/>
      <c r="TN246" s="11"/>
      <c r="TO246" s="11"/>
      <c r="TP246" s="11"/>
      <c r="TQ246" s="11"/>
      <c r="TR246" s="11"/>
      <c r="TS246" s="11"/>
      <c r="TT246" s="11"/>
      <c r="TU246" s="11"/>
      <c r="TV246" s="11"/>
      <c r="TW246" s="11"/>
      <c r="TX246" s="11"/>
      <c r="TY246" s="11"/>
      <c r="TZ246" s="11"/>
      <c r="UA246" s="11"/>
      <c r="UB246" s="11"/>
      <c r="UC246" s="11"/>
      <c r="UD246" s="11"/>
      <c r="UE246" s="11"/>
      <c r="UF246" s="11"/>
      <c r="UG246" s="11"/>
      <c r="UH246" s="11"/>
      <c r="UI246" s="11"/>
      <c r="UJ246" s="11"/>
      <c r="UK246" s="11"/>
      <c r="UL246" s="11"/>
      <c r="UM246" s="11"/>
      <c r="UN246" s="11"/>
      <c r="UO246" s="11"/>
      <c r="UP246" s="11"/>
      <c r="UQ246" s="11"/>
      <c r="UR246" s="11"/>
      <c r="US246" s="11"/>
      <c r="UT246" s="11"/>
      <c r="UU246" s="11"/>
      <c r="UV246" s="11"/>
      <c r="UW246" s="11"/>
      <c r="UX246" s="11"/>
      <c r="UY246" s="11"/>
      <c r="UZ246" s="11"/>
      <c r="VA246" s="11"/>
      <c r="VB246" s="11"/>
      <c r="VC246" s="11"/>
      <c r="VD246" s="11"/>
      <c r="VE246" s="11"/>
      <c r="VF246" s="11"/>
      <c r="VG246" s="11"/>
      <c r="VH246" s="11"/>
      <c r="VI246" s="11"/>
      <c r="VJ246" s="11"/>
      <c r="VK246" s="11"/>
      <c r="VL246" s="11"/>
      <c r="VM246" s="11"/>
      <c r="VN246" s="11"/>
      <c r="VO246" s="11"/>
      <c r="VP246" s="11"/>
      <c r="VQ246" s="11"/>
      <c r="VR246" s="11"/>
      <c r="VS246" s="11"/>
      <c r="VT246" s="11"/>
      <c r="VU246" s="11"/>
      <c r="VV246" s="11"/>
      <c r="VW246" s="11"/>
      <c r="VX246" s="11"/>
      <c r="VY246" s="11"/>
      <c r="VZ246" s="11"/>
      <c r="WA246" s="11"/>
      <c r="WB246" s="11"/>
      <c r="WC246" s="11"/>
      <c r="WD246" s="11"/>
      <c r="WE246" s="11"/>
      <c r="WF246" s="11"/>
      <c r="WG246" s="11"/>
      <c r="WH246" s="11"/>
      <c r="WI246" s="11"/>
      <c r="WJ246" s="11"/>
      <c r="WK246" s="11"/>
      <c r="WL246" s="11"/>
      <c r="WM246" s="11"/>
      <c r="WN246" s="11"/>
      <c r="WO246" s="11"/>
      <c r="WP246" s="11"/>
      <c r="WQ246" s="11"/>
      <c r="WR246" s="11"/>
      <c r="WS246" s="11"/>
      <c r="WT246" s="11"/>
      <c r="WU246" s="11"/>
      <c r="WV246" s="11"/>
      <c r="WW246" s="11"/>
      <c r="WX246" s="11"/>
      <c r="WY246" s="11"/>
      <c r="WZ246" s="11"/>
      <c r="XA246" s="11"/>
      <c r="XB246" s="11"/>
      <c r="XC246" s="11"/>
      <c r="XD246" s="11"/>
      <c r="XE246" s="11"/>
      <c r="XF246" s="11"/>
      <c r="XG246" s="11"/>
      <c r="XH246" s="11"/>
      <c r="XI246" s="11"/>
      <c r="XJ246" s="11"/>
      <c r="XK246" s="11"/>
      <c r="XL246" s="11"/>
      <c r="XM246" s="11"/>
      <c r="XN246" s="11"/>
      <c r="XO246" s="11"/>
      <c r="XP246" s="11"/>
      <c r="XQ246" s="11"/>
      <c r="XR246" s="11"/>
      <c r="XS246" s="11"/>
      <c r="XT246" s="11"/>
      <c r="XU246" s="11"/>
      <c r="XV246" s="11"/>
      <c r="XW246" s="11"/>
      <c r="XX246" s="11"/>
      <c r="XY246" s="11"/>
      <c r="XZ246" s="11"/>
      <c r="YA246" s="11"/>
      <c r="YB246" s="11"/>
      <c r="YC246" s="11"/>
      <c r="YD246" s="11"/>
      <c r="YE246" s="11"/>
      <c r="YF246" s="11"/>
      <c r="YG246" s="11"/>
      <c r="YH246" s="11"/>
      <c r="YI246" s="11"/>
      <c r="YJ246" s="11"/>
      <c r="YK246" s="11"/>
      <c r="YL246" s="11"/>
      <c r="YM246" s="11"/>
      <c r="YN246" s="11"/>
      <c r="YO246" s="11"/>
      <c r="YP246" s="11"/>
      <c r="YQ246" s="11"/>
      <c r="YR246" s="11"/>
      <c r="YS246" s="11"/>
      <c r="YT246" s="11"/>
      <c r="YU246" s="11"/>
      <c r="YV246" s="11"/>
      <c r="YW246" s="11"/>
      <c r="YX246" s="11"/>
      <c r="YY246" s="11"/>
      <c r="YZ246" s="11"/>
      <c r="ZA246" s="11"/>
      <c r="ZB246" s="11"/>
      <c r="ZC246" s="11"/>
      <c r="ZD246" s="11"/>
      <c r="ZE246" s="11"/>
      <c r="ZF246" s="11"/>
      <c r="ZG246" s="11"/>
      <c r="ZH246" s="11"/>
      <c r="ZI246" s="11"/>
      <c r="ZJ246" s="11"/>
      <c r="ZK246" s="11"/>
      <c r="ZL246" s="11"/>
      <c r="ZM246" s="11"/>
      <c r="ZN246" s="11"/>
      <c r="ZO246" s="11"/>
      <c r="ZP246" s="11"/>
      <c r="ZQ246" s="11"/>
      <c r="ZR246" s="11"/>
      <c r="ZS246" s="11"/>
      <c r="ZT246" s="11"/>
      <c r="ZU246" s="11"/>
      <c r="ZV246" s="11"/>
      <c r="ZW246" s="11"/>
      <c r="ZX246" s="11"/>
      <c r="ZY246" s="11"/>
      <c r="ZZ246" s="11"/>
      <c r="AAA246" s="11"/>
      <c r="AAB246" s="11"/>
      <c r="AAC246" s="11"/>
      <c r="AAD246" s="11"/>
      <c r="AAE246" s="11"/>
      <c r="AAF246" s="11"/>
      <c r="AAG246" s="11"/>
      <c r="AAH246" s="11"/>
      <c r="AAI246" s="11"/>
      <c r="AAJ246" s="11"/>
      <c r="AAK246" s="11"/>
      <c r="AAL246" s="11"/>
      <c r="AAM246" s="11"/>
      <c r="AAN246" s="11"/>
      <c r="AAO246" s="11"/>
      <c r="AAP246" s="11"/>
      <c r="AAQ246" s="11"/>
      <c r="AAR246" s="11"/>
      <c r="AAS246" s="11"/>
      <c r="AAT246" s="11"/>
      <c r="AAU246" s="11"/>
      <c r="AAV246" s="11"/>
      <c r="AAW246" s="11"/>
      <c r="AAX246" s="11"/>
      <c r="AAY246" s="11"/>
      <c r="AAZ246" s="11"/>
      <c r="ABA246" s="11"/>
      <c r="ABB246" s="11"/>
      <c r="ABC246" s="11"/>
      <c r="ABD246" s="11"/>
      <c r="ABE246" s="11"/>
      <c r="ABF246" s="11"/>
      <c r="ABG246" s="11"/>
      <c r="ABH246" s="11"/>
      <c r="ABI246" s="11"/>
      <c r="ABJ246" s="11"/>
      <c r="ABK246" s="11"/>
      <c r="ABL246" s="11"/>
      <c r="ABM246" s="11"/>
      <c r="ABN246" s="11"/>
      <c r="ABO246" s="11"/>
      <c r="ABP246" s="11"/>
      <c r="ABQ246" s="11"/>
      <c r="ABR246" s="11"/>
      <c r="ABS246" s="11"/>
      <c r="ABT246" s="11"/>
      <c r="ABU246" s="11"/>
      <c r="ABV246" s="11"/>
      <c r="ABW246" s="11"/>
      <c r="ABX246" s="11"/>
      <c r="ABY246" s="11"/>
      <c r="ABZ246" s="11"/>
      <c r="ACA246" s="11"/>
      <c r="ACB246" s="11"/>
      <c r="ACC246" s="11"/>
      <c r="ACD246" s="11"/>
      <c r="ACE246" s="11"/>
      <c r="ACF246" s="11"/>
      <c r="ACG246" s="11"/>
      <c r="ACH246" s="11"/>
      <c r="ACI246" s="11"/>
      <c r="ACJ246" s="11"/>
      <c r="ACK246" s="11"/>
      <c r="ACL246" s="11"/>
      <c r="ACM246" s="11"/>
      <c r="ACN246" s="11"/>
      <c r="ACO246" s="11"/>
      <c r="ACP246" s="11"/>
      <c r="ACQ246" s="11"/>
      <c r="ACR246" s="11"/>
      <c r="ACS246" s="11"/>
      <c r="ACT246" s="11"/>
      <c r="ACU246" s="11"/>
      <c r="ACV246" s="11"/>
      <c r="ACW246" s="11"/>
      <c r="ACX246" s="11"/>
      <c r="ACY246" s="11"/>
      <c r="ACZ246" s="11"/>
      <c r="ADA246" s="11"/>
      <c r="ADB246" s="11"/>
      <c r="ADC246" s="11"/>
      <c r="ADD246" s="11"/>
      <c r="ADE246" s="11"/>
      <c r="ADF246" s="11"/>
      <c r="ADG246" s="11"/>
      <c r="ADH246" s="11"/>
      <c r="ADI246" s="11"/>
      <c r="ADJ246" s="11"/>
      <c r="ADK246" s="11"/>
      <c r="ADL246" s="11"/>
      <c r="ADM246" s="11"/>
      <c r="ADN246" s="11"/>
      <c r="ADO246" s="11"/>
      <c r="ADP246" s="11"/>
      <c r="ADQ246" s="11"/>
      <c r="ADR246" s="11"/>
      <c r="ADS246" s="11"/>
      <c r="ADT246" s="11"/>
      <c r="ADU246" s="11"/>
      <c r="ADV246" s="11"/>
      <c r="ADW246" s="11"/>
      <c r="ADX246" s="11"/>
      <c r="ADY246" s="11"/>
      <c r="ADZ246" s="11"/>
      <c r="AEA246" s="11"/>
      <c r="AEB246" s="11"/>
      <c r="AEC246" s="11"/>
      <c r="AED246" s="11"/>
      <c r="AEE246" s="11"/>
      <c r="AEF246" s="11"/>
      <c r="AEG246" s="11"/>
      <c r="AEH246" s="11"/>
      <c r="AEI246" s="11"/>
      <c r="AEJ246" s="11"/>
      <c r="AEK246" s="11"/>
      <c r="AEL246" s="11"/>
      <c r="AEM246" s="11"/>
      <c r="AEN246" s="11"/>
      <c r="AEO246" s="11"/>
      <c r="AEP246" s="11"/>
      <c r="AEQ246" s="11"/>
      <c r="AER246" s="11"/>
      <c r="AES246" s="11"/>
      <c r="AET246" s="11"/>
      <c r="AEU246" s="11"/>
      <c r="AEV246" s="11"/>
      <c r="AEW246" s="11"/>
      <c r="AEX246" s="11"/>
      <c r="AEY246" s="11"/>
      <c r="AEZ246" s="11"/>
      <c r="AFA246" s="11"/>
      <c r="AFB246" s="11"/>
      <c r="AFC246" s="11"/>
      <c r="AFD246" s="11"/>
      <c r="AFE246" s="11"/>
      <c r="AFF246" s="11"/>
      <c r="AFG246" s="11"/>
      <c r="AFH246" s="11"/>
      <c r="AFI246" s="11"/>
      <c r="AFJ246" s="11"/>
      <c r="AFK246" s="11"/>
      <c r="AFL246" s="11"/>
      <c r="AFM246" s="11"/>
      <c r="AFN246" s="11"/>
      <c r="AFO246" s="11"/>
      <c r="AFP246" s="11"/>
      <c r="AFQ246" s="11"/>
      <c r="AFR246" s="11"/>
      <c r="AFS246" s="11"/>
      <c r="AFT246" s="11"/>
      <c r="AFU246" s="11"/>
      <c r="AFV246" s="11"/>
      <c r="AFW246" s="11"/>
      <c r="AFX246" s="11"/>
      <c r="AFY246" s="11"/>
      <c r="AFZ246" s="11"/>
      <c r="AGA246" s="11"/>
      <c r="AGB246" s="11"/>
      <c r="AGC246" s="11"/>
      <c r="AGD246" s="11"/>
      <c r="AGE246" s="11"/>
      <c r="AGF246" s="11"/>
      <c r="AGG246" s="11"/>
      <c r="AGH246" s="11"/>
      <c r="AGI246" s="11"/>
      <c r="AGJ246" s="11"/>
      <c r="AGK246" s="11"/>
      <c r="AGL246" s="11"/>
      <c r="AGM246" s="11"/>
      <c r="AGN246" s="11"/>
      <c r="AGO246" s="11"/>
      <c r="AGP246" s="11"/>
      <c r="AGQ246" s="11"/>
      <c r="AGR246" s="11"/>
      <c r="AGS246" s="11"/>
      <c r="AGT246" s="11"/>
      <c r="AGU246" s="11"/>
      <c r="AGV246" s="11"/>
      <c r="AGW246" s="11"/>
      <c r="AGX246" s="11"/>
      <c r="AGY246" s="11"/>
      <c r="AGZ246" s="11"/>
      <c r="AHA246" s="11"/>
      <c r="AHB246" s="11"/>
      <c r="AHC246" s="11"/>
      <c r="AHD246" s="11"/>
      <c r="AHE246" s="11"/>
      <c r="AHF246" s="11"/>
      <c r="AHG246" s="11"/>
      <c r="AHH246" s="11"/>
      <c r="AHI246" s="11"/>
      <c r="AHJ246" s="11"/>
      <c r="AHK246" s="11"/>
      <c r="AHL246" s="11"/>
      <c r="AHM246" s="11"/>
      <c r="AHN246" s="11"/>
      <c r="AHO246" s="11"/>
      <c r="AHP246" s="11"/>
      <c r="AHQ246" s="11"/>
      <c r="AHR246" s="11"/>
      <c r="AHS246" s="11"/>
      <c r="AHT246" s="11"/>
      <c r="AHU246" s="11"/>
      <c r="AHV246" s="11"/>
      <c r="AHW246" s="11"/>
      <c r="AHX246" s="11"/>
      <c r="AHY246" s="11"/>
      <c r="AHZ246" s="11"/>
      <c r="AIA246" s="11"/>
      <c r="AIB246" s="11"/>
      <c r="AIC246" s="11"/>
      <c r="AID246" s="11"/>
      <c r="AIE246" s="11"/>
      <c r="AIF246" s="11"/>
      <c r="AIG246" s="11"/>
      <c r="AIH246" s="11"/>
      <c r="AII246" s="11"/>
      <c r="AIJ246" s="11"/>
      <c r="AIK246" s="11"/>
      <c r="AIL246" s="11"/>
      <c r="AIM246" s="11"/>
      <c r="AIN246" s="11"/>
      <c r="AIO246" s="11"/>
      <c r="AIP246" s="11"/>
      <c r="AIQ246" s="11"/>
      <c r="AIR246" s="11"/>
      <c r="AIS246" s="11"/>
      <c r="AIT246" s="11"/>
      <c r="AIU246" s="11"/>
      <c r="AIV246" s="11"/>
      <c r="AIW246" s="11"/>
      <c r="AIX246" s="11"/>
      <c r="AIY246" s="11"/>
      <c r="AIZ246" s="11"/>
      <c r="AJA246" s="11"/>
      <c r="AJB246" s="11"/>
      <c r="AJC246" s="11"/>
      <c r="AJD246" s="11"/>
      <c r="AJE246" s="11"/>
      <c r="AJF246" s="11"/>
      <c r="AJG246" s="11"/>
      <c r="AJH246" s="11"/>
      <c r="AJI246" s="11"/>
      <c r="AJJ246" s="11"/>
      <c r="AJK246" s="11"/>
      <c r="AJL246" s="11"/>
      <c r="AJM246" s="11"/>
      <c r="AJN246" s="11"/>
      <c r="AJO246" s="11"/>
      <c r="AJP246" s="11"/>
      <c r="AJQ246" s="11"/>
      <c r="AJR246" s="11"/>
      <c r="AJS246" s="11"/>
      <c r="AJT246" s="11"/>
      <c r="AJU246" s="11"/>
      <c r="AJV246" s="11"/>
      <c r="AJW246" s="11"/>
      <c r="AJX246" s="11"/>
      <c r="AJY246" s="11"/>
      <c r="AJZ246" s="11"/>
      <c r="AKA246" s="11"/>
      <c r="AKB246" s="11"/>
      <c r="AKC246" s="11"/>
      <c r="AKD246" s="11"/>
      <c r="AKE246" s="11"/>
      <c r="AKF246" s="11"/>
      <c r="AKG246" s="11"/>
      <c r="AKH246" s="11"/>
      <c r="AKI246" s="11"/>
      <c r="AKJ246" s="11"/>
      <c r="AKK246" s="11"/>
      <c r="AKL246" s="11"/>
      <c r="AKM246" s="11"/>
      <c r="AKN246" s="11"/>
      <c r="AKO246" s="11"/>
      <c r="AKP246" s="11"/>
      <c r="AKQ246" s="11"/>
      <c r="AKR246" s="11"/>
      <c r="AKS246" s="11"/>
      <c r="AKT246" s="11"/>
      <c r="AKU246" s="11"/>
      <c r="AKV246" s="11"/>
      <c r="AKW246" s="11"/>
      <c r="AKX246" s="11"/>
      <c r="AKY246" s="11"/>
      <c r="AKZ246" s="11"/>
      <c r="ALA246" s="11"/>
      <c r="ALB246" s="11"/>
      <c r="ALC246" s="11"/>
      <c r="ALD246" s="11"/>
      <c r="ALE246" s="11"/>
      <c r="ALF246" s="11"/>
      <c r="ALG246" s="11"/>
      <c r="ALH246" s="11"/>
      <c r="ALI246" s="11"/>
      <c r="ALJ246" s="11"/>
      <c r="ALK246" s="11"/>
      <c r="ALL246" s="11"/>
      <c r="ALM246" s="11"/>
      <c r="ALN246" s="11"/>
      <c r="ALO246" s="11"/>
      <c r="ALP246" s="11"/>
      <c r="ALQ246" s="11"/>
      <c r="ALR246" s="11"/>
      <c r="ALS246" s="11"/>
      <c r="ALT246" s="11"/>
      <c r="ALU246" s="11"/>
      <c r="ALV246" s="11"/>
      <c r="ALW246" s="11"/>
      <c r="ALX246" s="11"/>
      <c r="ALY246" s="11"/>
      <c r="ALZ246" s="11"/>
      <c r="AMA246" s="11"/>
      <c r="AMB246" s="11"/>
      <c r="AMC246" s="11"/>
    </row>
    <row r="247" spans="1:1017" s="50" customFormat="1" ht="24.75" customHeight="1">
      <c r="A247" s="9">
        <v>8</v>
      </c>
      <c r="B247" s="9" t="s">
        <v>143</v>
      </c>
      <c r="C247" s="10" t="s">
        <v>138</v>
      </c>
      <c r="D247" s="9">
        <v>18</v>
      </c>
      <c r="E247" s="9">
        <v>16</v>
      </c>
      <c r="F247" s="9">
        <v>1</v>
      </c>
      <c r="G247" s="9">
        <v>15</v>
      </c>
      <c r="H247" s="232">
        <v>861.4</v>
      </c>
      <c r="I247" s="232">
        <v>38.700000000000003</v>
      </c>
      <c r="J247" s="232">
        <v>822.7</v>
      </c>
      <c r="K247" s="9">
        <v>37</v>
      </c>
      <c r="L247" s="9">
        <v>3</v>
      </c>
      <c r="M247" s="9">
        <v>34</v>
      </c>
      <c r="N247" s="229" t="s">
        <v>198</v>
      </c>
      <c r="O247" s="229" t="s">
        <v>199</v>
      </c>
      <c r="P247" s="153" t="s">
        <v>734</v>
      </c>
      <c r="Q247" s="231"/>
      <c r="R247" s="23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  <c r="IX247" s="11"/>
      <c r="IY247" s="11"/>
      <c r="IZ247" s="11"/>
      <c r="JA247" s="11"/>
      <c r="JB247" s="11"/>
      <c r="JC247" s="11"/>
      <c r="JD247" s="11"/>
      <c r="JE247" s="11"/>
      <c r="JF247" s="11"/>
      <c r="JG247" s="11"/>
      <c r="JH247" s="11"/>
      <c r="JI247" s="11"/>
      <c r="JJ247" s="11"/>
      <c r="JK247" s="11"/>
      <c r="JL247" s="11"/>
      <c r="JM247" s="11"/>
      <c r="JN247" s="11"/>
      <c r="JO247" s="11"/>
      <c r="JP247" s="11"/>
      <c r="JQ247" s="11"/>
      <c r="JR247" s="11"/>
      <c r="JS247" s="11"/>
      <c r="JT247" s="11"/>
      <c r="JU247" s="11"/>
      <c r="JV247" s="11"/>
      <c r="JW247" s="11"/>
      <c r="JX247" s="11"/>
      <c r="JY247" s="11"/>
      <c r="JZ247" s="11"/>
      <c r="KA247" s="11"/>
      <c r="KB247" s="11"/>
      <c r="KC247" s="11"/>
      <c r="KD247" s="11"/>
      <c r="KE247" s="11"/>
      <c r="KF247" s="11"/>
      <c r="KG247" s="11"/>
      <c r="KH247" s="11"/>
      <c r="KI247" s="11"/>
      <c r="KJ247" s="11"/>
      <c r="KK247" s="11"/>
      <c r="KL247" s="11"/>
      <c r="KM247" s="11"/>
      <c r="KN247" s="11"/>
      <c r="KO247" s="11"/>
      <c r="KP247" s="11"/>
      <c r="KQ247" s="11"/>
      <c r="KR247" s="11"/>
      <c r="KS247" s="11"/>
      <c r="KT247" s="11"/>
      <c r="KU247" s="11"/>
      <c r="KV247" s="11"/>
      <c r="KW247" s="11"/>
      <c r="KX247" s="11"/>
      <c r="KY247" s="11"/>
      <c r="KZ247" s="11"/>
      <c r="LA247" s="11"/>
      <c r="LB247" s="11"/>
      <c r="LC247" s="11"/>
      <c r="LD247" s="11"/>
      <c r="LE247" s="11"/>
      <c r="LF247" s="11"/>
      <c r="LG247" s="11"/>
      <c r="LH247" s="11"/>
      <c r="LI247" s="11"/>
      <c r="LJ247" s="11"/>
      <c r="LK247" s="11"/>
      <c r="LL247" s="11"/>
      <c r="LM247" s="11"/>
      <c r="LN247" s="11"/>
      <c r="LO247" s="11"/>
      <c r="LP247" s="11"/>
      <c r="LQ247" s="11"/>
      <c r="LR247" s="11"/>
      <c r="LS247" s="11"/>
      <c r="LT247" s="11"/>
      <c r="LU247" s="11"/>
      <c r="LV247" s="11"/>
      <c r="LW247" s="11"/>
      <c r="LX247" s="11"/>
      <c r="LY247" s="11"/>
      <c r="LZ247" s="11"/>
      <c r="MA247" s="11"/>
      <c r="MB247" s="11"/>
      <c r="MC247" s="11"/>
      <c r="MD247" s="11"/>
      <c r="ME247" s="11"/>
      <c r="MF247" s="11"/>
      <c r="MG247" s="11"/>
      <c r="MH247" s="11"/>
      <c r="MI247" s="11"/>
      <c r="MJ247" s="11"/>
      <c r="MK247" s="11"/>
      <c r="ML247" s="11"/>
      <c r="MM247" s="11"/>
      <c r="MN247" s="11"/>
      <c r="MO247" s="11"/>
      <c r="MP247" s="11"/>
      <c r="MQ247" s="11"/>
      <c r="MR247" s="11"/>
      <c r="MS247" s="11"/>
      <c r="MT247" s="11"/>
      <c r="MU247" s="11"/>
      <c r="MV247" s="11"/>
      <c r="MW247" s="11"/>
      <c r="MX247" s="11"/>
      <c r="MY247" s="11"/>
      <c r="MZ247" s="11"/>
      <c r="NA247" s="11"/>
      <c r="NB247" s="11"/>
      <c r="NC247" s="11"/>
      <c r="ND247" s="11"/>
      <c r="NE247" s="11"/>
      <c r="NF247" s="11"/>
      <c r="NG247" s="11"/>
      <c r="NH247" s="11"/>
      <c r="NI247" s="11"/>
      <c r="NJ247" s="11"/>
      <c r="NK247" s="11"/>
      <c r="NL247" s="11"/>
      <c r="NM247" s="11"/>
      <c r="NN247" s="11"/>
      <c r="NO247" s="11"/>
      <c r="NP247" s="11"/>
      <c r="NQ247" s="11"/>
      <c r="NR247" s="11"/>
      <c r="NS247" s="11"/>
      <c r="NT247" s="11"/>
      <c r="NU247" s="11"/>
      <c r="NV247" s="11"/>
      <c r="NW247" s="11"/>
      <c r="NX247" s="11"/>
      <c r="NY247" s="11"/>
      <c r="NZ247" s="11"/>
      <c r="OA247" s="11"/>
      <c r="OB247" s="11"/>
      <c r="OC247" s="11"/>
      <c r="OD247" s="11"/>
      <c r="OE247" s="11"/>
      <c r="OF247" s="11"/>
      <c r="OG247" s="11"/>
      <c r="OH247" s="11"/>
      <c r="OI247" s="11"/>
      <c r="OJ247" s="11"/>
      <c r="OK247" s="11"/>
      <c r="OL247" s="11"/>
      <c r="OM247" s="11"/>
      <c r="ON247" s="11"/>
      <c r="OO247" s="11"/>
      <c r="OP247" s="11"/>
      <c r="OQ247" s="11"/>
      <c r="OR247" s="11"/>
      <c r="OS247" s="11"/>
      <c r="OT247" s="11"/>
      <c r="OU247" s="11"/>
      <c r="OV247" s="11"/>
      <c r="OW247" s="11"/>
      <c r="OX247" s="11"/>
      <c r="OY247" s="11"/>
      <c r="OZ247" s="11"/>
      <c r="PA247" s="11"/>
      <c r="PB247" s="11"/>
      <c r="PC247" s="11"/>
      <c r="PD247" s="11"/>
      <c r="PE247" s="11"/>
      <c r="PF247" s="11"/>
      <c r="PG247" s="11"/>
      <c r="PH247" s="11"/>
      <c r="PI247" s="11"/>
      <c r="PJ247" s="11"/>
      <c r="PK247" s="11"/>
      <c r="PL247" s="11"/>
      <c r="PM247" s="11"/>
      <c r="PN247" s="11"/>
      <c r="PO247" s="11"/>
      <c r="PP247" s="11"/>
      <c r="PQ247" s="11"/>
      <c r="PR247" s="11"/>
      <c r="PS247" s="11"/>
      <c r="PT247" s="11"/>
      <c r="PU247" s="11"/>
      <c r="PV247" s="11"/>
      <c r="PW247" s="11"/>
      <c r="PX247" s="11"/>
      <c r="PY247" s="11"/>
      <c r="PZ247" s="11"/>
      <c r="QA247" s="11"/>
      <c r="QB247" s="11"/>
      <c r="QC247" s="11"/>
      <c r="QD247" s="11"/>
      <c r="QE247" s="11"/>
      <c r="QF247" s="11"/>
      <c r="QG247" s="11"/>
      <c r="QH247" s="11"/>
      <c r="QI247" s="11"/>
      <c r="QJ247" s="11"/>
      <c r="QK247" s="11"/>
      <c r="QL247" s="11"/>
      <c r="QM247" s="11"/>
      <c r="QN247" s="11"/>
      <c r="QO247" s="11"/>
      <c r="QP247" s="11"/>
      <c r="QQ247" s="11"/>
      <c r="QR247" s="11"/>
      <c r="QS247" s="11"/>
      <c r="QT247" s="11"/>
      <c r="QU247" s="11"/>
      <c r="QV247" s="11"/>
      <c r="QW247" s="11"/>
      <c r="QX247" s="11"/>
      <c r="QY247" s="11"/>
      <c r="QZ247" s="11"/>
      <c r="RA247" s="11"/>
      <c r="RB247" s="11"/>
      <c r="RC247" s="11"/>
      <c r="RD247" s="11"/>
      <c r="RE247" s="11"/>
      <c r="RF247" s="11"/>
      <c r="RG247" s="11"/>
      <c r="RH247" s="11"/>
      <c r="RI247" s="11"/>
      <c r="RJ247" s="11"/>
      <c r="RK247" s="11"/>
      <c r="RL247" s="11"/>
      <c r="RM247" s="11"/>
      <c r="RN247" s="11"/>
      <c r="RO247" s="11"/>
      <c r="RP247" s="11"/>
      <c r="RQ247" s="11"/>
      <c r="RR247" s="11"/>
      <c r="RS247" s="11"/>
      <c r="RT247" s="11"/>
      <c r="RU247" s="11"/>
      <c r="RV247" s="11"/>
      <c r="RW247" s="11"/>
      <c r="RX247" s="11"/>
      <c r="RY247" s="11"/>
      <c r="RZ247" s="11"/>
      <c r="SA247" s="11"/>
      <c r="SB247" s="11"/>
      <c r="SC247" s="11"/>
      <c r="SD247" s="11"/>
      <c r="SE247" s="11"/>
      <c r="SF247" s="11"/>
      <c r="SG247" s="11"/>
      <c r="SH247" s="11"/>
      <c r="SI247" s="11"/>
      <c r="SJ247" s="11"/>
      <c r="SK247" s="11"/>
      <c r="SL247" s="11"/>
      <c r="SM247" s="11"/>
      <c r="SN247" s="11"/>
      <c r="SO247" s="11"/>
      <c r="SP247" s="11"/>
      <c r="SQ247" s="11"/>
      <c r="SR247" s="11"/>
      <c r="SS247" s="11"/>
      <c r="ST247" s="11"/>
      <c r="SU247" s="11"/>
      <c r="SV247" s="11"/>
      <c r="SW247" s="11"/>
      <c r="SX247" s="11"/>
      <c r="SY247" s="11"/>
      <c r="SZ247" s="11"/>
      <c r="TA247" s="11"/>
      <c r="TB247" s="11"/>
      <c r="TC247" s="11"/>
      <c r="TD247" s="11"/>
      <c r="TE247" s="11"/>
      <c r="TF247" s="11"/>
      <c r="TG247" s="11"/>
      <c r="TH247" s="11"/>
      <c r="TI247" s="11"/>
      <c r="TJ247" s="11"/>
      <c r="TK247" s="11"/>
      <c r="TL247" s="11"/>
      <c r="TM247" s="11"/>
      <c r="TN247" s="11"/>
      <c r="TO247" s="11"/>
      <c r="TP247" s="11"/>
      <c r="TQ247" s="11"/>
      <c r="TR247" s="11"/>
      <c r="TS247" s="11"/>
      <c r="TT247" s="11"/>
      <c r="TU247" s="11"/>
      <c r="TV247" s="11"/>
      <c r="TW247" s="11"/>
      <c r="TX247" s="11"/>
      <c r="TY247" s="11"/>
      <c r="TZ247" s="11"/>
      <c r="UA247" s="11"/>
      <c r="UB247" s="11"/>
      <c r="UC247" s="11"/>
      <c r="UD247" s="11"/>
      <c r="UE247" s="11"/>
      <c r="UF247" s="11"/>
      <c r="UG247" s="11"/>
      <c r="UH247" s="11"/>
      <c r="UI247" s="11"/>
      <c r="UJ247" s="11"/>
      <c r="UK247" s="11"/>
      <c r="UL247" s="11"/>
      <c r="UM247" s="11"/>
      <c r="UN247" s="11"/>
      <c r="UO247" s="11"/>
      <c r="UP247" s="11"/>
      <c r="UQ247" s="11"/>
      <c r="UR247" s="11"/>
      <c r="US247" s="11"/>
      <c r="UT247" s="11"/>
      <c r="UU247" s="11"/>
      <c r="UV247" s="11"/>
      <c r="UW247" s="11"/>
      <c r="UX247" s="11"/>
      <c r="UY247" s="11"/>
      <c r="UZ247" s="11"/>
      <c r="VA247" s="11"/>
      <c r="VB247" s="11"/>
      <c r="VC247" s="11"/>
      <c r="VD247" s="11"/>
      <c r="VE247" s="11"/>
      <c r="VF247" s="11"/>
      <c r="VG247" s="11"/>
      <c r="VH247" s="11"/>
      <c r="VI247" s="11"/>
      <c r="VJ247" s="11"/>
      <c r="VK247" s="11"/>
      <c r="VL247" s="11"/>
      <c r="VM247" s="11"/>
      <c r="VN247" s="11"/>
      <c r="VO247" s="11"/>
      <c r="VP247" s="11"/>
      <c r="VQ247" s="11"/>
      <c r="VR247" s="11"/>
      <c r="VS247" s="11"/>
      <c r="VT247" s="11"/>
      <c r="VU247" s="11"/>
      <c r="VV247" s="11"/>
      <c r="VW247" s="11"/>
      <c r="VX247" s="11"/>
      <c r="VY247" s="11"/>
      <c r="VZ247" s="11"/>
      <c r="WA247" s="11"/>
      <c r="WB247" s="11"/>
      <c r="WC247" s="11"/>
      <c r="WD247" s="11"/>
      <c r="WE247" s="11"/>
      <c r="WF247" s="11"/>
      <c r="WG247" s="11"/>
      <c r="WH247" s="11"/>
      <c r="WI247" s="11"/>
      <c r="WJ247" s="11"/>
      <c r="WK247" s="11"/>
      <c r="WL247" s="11"/>
      <c r="WM247" s="11"/>
      <c r="WN247" s="11"/>
      <c r="WO247" s="11"/>
      <c r="WP247" s="11"/>
      <c r="WQ247" s="11"/>
      <c r="WR247" s="11"/>
      <c r="WS247" s="11"/>
      <c r="WT247" s="11"/>
      <c r="WU247" s="11"/>
      <c r="WV247" s="11"/>
      <c r="WW247" s="11"/>
      <c r="WX247" s="11"/>
      <c r="WY247" s="11"/>
      <c r="WZ247" s="11"/>
      <c r="XA247" s="11"/>
      <c r="XB247" s="11"/>
      <c r="XC247" s="11"/>
      <c r="XD247" s="11"/>
      <c r="XE247" s="11"/>
      <c r="XF247" s="11"/>
      <c r="XG247" s="11"/>
      <c r="XH247" s="11"/>
      <c r="XI247" s="11"/>
      <c r="XJ247" s="11"/>
      <c r="XK247" s="11"/>
      <c r="XL247" s="11"/>
      <c r="XM247" s="11"/>
      <c r="XN247" s="11"/>
      <c r="XO247" s="11"/>
      <c r="XP247" s="11"/>
      <c r="XQ247" s="11"/>
      <c r="XR247" s="11"/>
      <c r="XS247" s="11"/>
      <c r="XT247" s="11"/>
      <c r="XU247" s="11"/>
      <c r="XV247" s="11"/>
      <c r="XW247" s="11"/>
      <c r="XX247" s="11"/>
      <c r="XY247" s="11"/>
      <c r="XZ247" s="11"/>
      <c r="YA247" s="11"/>
      <c r="YB247" s="11"/>
      <c r="YC247" s="11"/>
      <c r="YD247" s="11"/>
      <c r="YE247" s="11"/>
      <c r="YF247" s="11"/>
      <c r="YG247" s="11"/>
      <c r="YH247" s="11"/>
      <c r="YI247" s="11"/>
      <c r="YJ247" s="11"/>
      <c r="YK247" s="11"/>
      <c r="YL247" s="11"/>
      <c r="YM247" s="11"/>
      <c r="YN247" s="11"/>
      <c r="YO247" s="11"/>
      <c r="YP247" s="11"/>
      <c r="YQ247" s="11"/>
      <c r="YR247" s="11"/>
      <c r="YS247" s="11"/>
      <c r="YT247" s="11"/>
      <c r="YU247" s="11"/>
      <c r="YV247" s="11"/>
      <c r="YW247" s="11"/>
      <c r="YX247" s="11"/>
      <c r="YY247" s="11"/>
      <c r="YZ247" s="11"/>
      <c r="ZA247" s="11"/>
      <c r="ZB247" s="11"/>
      <c r="ZC247" s="11"/>
      <c r="ZD247" s="11"/>
      <c r="ZE247" s="11"/>
      <c r="ZF247" s="11"/>
      <c r="ZG247" s="11"/>
      <c r="ZH247" s="11"/>
      <c r="ZI247" s="11"/>
      <c r="ZJ247" s="11"/>
      <c r="ZK247" s="11"/>
      <c r="ZL247" s="11"/>
      <c r="ZM247" s="11"/>
      <c r="ZN247" s="11"/>
      <c r="ZO247" s="11"/>
      <c r="ZP247" s="11"/>
      <c r="ZQ247" s="11"/>
      <c r="ZR247" s="11"/>
      <c r="ZS247" s="11"/>
      <c r="ZT247" s="11"/>
      <c r="ZU247" s="11"/>
      <c r="ZV247" s="11"/>
      <c r="ZW247" s="11"/>
      <c r="ZX247" s="11"/>
      <c r="ZY247" s="11"/>
      <c r="ZZ247" s="11"/>
      <c r="AAA247" s="11"/>
      <c r="AAB247" s="11"/>
      <c r="AAC247" s="11"/>
      <c r="AAD247" s="11"/>
      <c r="AAE247" s="11"/>
      <c r="AAF247" s="11"/>
      <c r="AAG247" s="11"/>
      <c r="AAH247" s="11"/>
      <c r="AAI247" s="11"/>
      <c r="AAJ247" s="11"/>
      <c r="AAK247" s="11"/>
      <c r="AAL247" s="11"/>
      <c r="AAM247" s="11"/>
      <c r="AAN247" s="11"/>
      <c r="AAO247" s="11"/>
      <c r="AAP247" s="11"/>
      <c r="AAQ247" s="11"/>
      <c r="AAR247" s="11"/>
      <c r="AAS247" s="11"/>
      <c r="AAT247" s="11"/>
      <c r="AAU247" s="11"/>
      <c r="AAV247" s="11"/>
      <c r="AAW247" s="11"/>
      <c r="AAX247" s="11"/>
      <c r="AAY247" s="11"/>
      <c r="AAZ247" s="11"/>
      <c r="ABA247" s="11"/>
      <c r="ABB247" s="11"/>
      <c r="ABC247" s="11"/>
      <c r="ABD247" s="11"/>
      <c r="ABE247" s="11"/>
      <c r="ABF247" s="11"/>
      <c r="ABG247" s="11"/>
      <c r="ABH247" s="11"/>
      <c r="ABI247" s="11"/>
      <c r="ABJ247" s="11"/>
      <c r="ABK247" s="11"/>
      <c r="ABL247" s="11"/>
      <c r="ABM247" s="11"/>
      <c r="ABN247" s="11"/>
      <c r="ABO247" s="11"/>
      <c r="ABP247" s="11"/>
      <c r="ABQ247" s="11"/>
      <c r="ABR247" s="11"/>
      <c r="ABS247" s="11"/>
      <c r="ABT247" s="11"/>
      <c r="ABU247" s="11"/>
      <c r="ABV247" s="11"/>
      <c r="ABW247" s="11"/>
      <c r="ABX247" s="11"/>
      <c r="ABY247" s="11"/>
      <c r="ABZ247" s="11"/>
      <c r="ACA247" s="11"/>
      <c r="ACB247" s="11"/>
      <c r="ACC247" s="11"/>
      <c r="ACD247" s="11"/>
      <c r="ACE247" s="11"/>
      <c r="ACF247" s="11"/>
      <c r="ACG247" s="11"/>
      <c r="ACH247" s="11"/>
      <c r="ACI247" s="11"/>
      <c r="ACJ247" s="11"/>
      <c r="ACK247" s="11"/>
      <c r="ACL247" s="11"/>
      <c r="ACM247" s="11"/>
      <c r="ACN247" s="11"/>
      <c r="ACO247" s="11"/>
      <c r="ACP247" s="11"/>
      <c r="ACQ247" s="11"/>
      <c r="ACR247" s="11"/>
      <c r="ACS247" s="11"/>
      <c r="ACT247" s="11"/>
      <c r="ACU247" s="11"/>
      <c r="ACV247" s="11"/>
      <c r="ACW247" s="11"/>
      <c r="ACX247" s="11"/>
      <c r="ACY247" s="11"/>
      <c r="ACZ247" s="11"/>
      <c r="ADA247" s="11"/>
      <c r="ADB247" s="11"/>
      <c r="ADC247" s="11"/>
      <c r="ADD247" s="11"/>
      <c r="ADE247" s="11"/>
      <c r="ADF247" s="11"/>
      <c r="ADG247" s="11"/>
      <c r="ADH247" s="11"/>
      <c r="ADI247" s="11"/>
      <c r="ADJ247" s="11"/>
      <c r="ADK247" s="11"/>
      <c r="ADL247" s="11"/>
      <c r="ADM247" s="11"/>
      <c r="ADN247" s="11"/>
      <c r="ADO247" s="11"/>
      <c r="ADP247" s="11"/>
      <c r="ADQ247" s="11"/>
      <c r="ADR247" s="11"/>
      <c r="ADS247" s="11"/>
      <c r="ADT247" s="11"/>
      <c r="ADU247" s="11"/>
      <c r="ADV247" s="11"/>
      <c r="ADW247" s="11"/>
      <c r="ADX247" s="11"/>
      <c r="ADY247" s="11"/>
      <c r="ADZ247" s="11"/>
      <c r="AEA247" s="11"/>
      <c r="AEB247" s="11"/>
      <c r="AEC247" s="11"/>
      <c r="AED247" s="11"/>
      <c r="AEE247" s="11"/>
      <c r="AEF247" s="11"/>
      <c r="AEG247" s="11"/>
      <c r="AEH247" s="11"/>
      <c r="AEI247" s="11"/>
      <c r="AEJ247" s="11"/>
      <c r="AEK247" s="11"/>
      <c r="AEL247" s="11"/>
      <c r="AEM247" s="11"/>
      <c r="AEN247" s="11"/>
      <c r="AEO247" s="11"/>
      <c r="AEP247" s="11"/>
      <c r="AEQ247" s="11"/>
      <c r="AER247" s="11"/>
      <c r="AES247" s="11"/>
      <c r="AET247" s="11"/>
      <c r="AEU247" s="11"/>
      <c r="AEV247" s="11"/>
      <c r="AEW247" s="11"/>
      <c r="AEX247" s="11"/>
      <c r="AEY247" s="11"/>
      <c r="AEZ247" s="11"/>
      <c r="AFA247" s="11"/>
      <c r="AFB247" s="11"/>
      <c r="AFC247" s="11"/>
      <c r="AFD247" s="11"/>
      <c r="AFE247" s="11"/>
      <c r="AFF247" s="11"/>
      <c r="AFG247" s="11"/>
      <c r="AFH247" s="11"/>
      <c r="AFI247" s="11"/>
      <c r="AFJ247" s="11"/>
      <c r="AFK247" s="11"/>
      <c r="AFL247" s="11"/>
      <c r="AFM247" s="11"/>
      <c r="AFN247" s="11"/>
      <c r="AFO247" s="11"/>
      <c r="AFP247" s="11"/>
      <c r="AFQ247" s="11"/>
      <c r="AFR247" s="11"/>
      <c r="AFS247" s="11"/>
      <c r="AFT247" s="11"/>
      <c r="AFU247" s="11"/>
      <c r="AFV247" s="11"/>
      <c r="AFW247" s="11"/>
      <c r="AFX247" s="11"/>
      <c r="AFY247" s="11"/>
      <c r="AFZ247" s="11"/>
      <c r="AGA247" s="11"/>
      <c r="AGB247" s="11"/>
      <c r="AGC247" s="11"/>
      <c r="AGD247" s="11"/>
      <c r="AGE247" s="11"/>
      <c r="AGF247" s="11"/>
      <c r="AGG247" s="11"/>
      <c r="AGH247" s="11"/>
      <c r="AGI247" s="11"/>
      <c r="AGJ247" s="11"/>
      <c r="AGK247" s="11"/>
      <c r="AGL247" s="11"/>
      <c r="AGM247" s="11"/>
      <c r="AGN247" s="11"/>
      <c r="AGO247" s="11"/>
      <c r="AGP247" s="11"/>
      <c r="AGQ247" s="11"/>
      <c r="AGR247" s="11"/>
      <c r="AGS247" s="11"/>
      <c r="AGT247" s="11"/>
      <c r="AGU247" s="11"/>
      <c r="AGV247" s="11"/>
      <c r="AGW247" s="11"/>
      <c r="AGX247" s="11"/>
      <c r="AGY247" s="11"/>
      <c r="AGZ247" s="11"/>
      <c r="AHA247" s="11"/>
      <c r="AHB247" s="11"/>
      <c r="AHC247" s="11"/>
      <c r="AHD247" s="11"/>
      <c r="AHE247" s="11"/>
      <c r="AHF247" s="11"/>
      <c r="AHG247" s="11"/>
      <c r="AHH247" s="11"/>
      <c r="AHI247" s="11"/>
      <c r="AHJ247" s="11"/>
      <c r="AHK247" s="11"/>
      <c r="AHL247" s="11"/>
      <c r="AHM247" s="11"/>
      <c r="AHN247" s="11"/>
      <c r="AHO247" s="11"/>
      <c r="AHP247" s="11"/>
      <c r="AHQ247" s="11"/>
      <c r="AHR247" s="11"/>
      <c r="AHS247" s="11"/>
      <c r="AHT247" s="11"/>
      <c r="AHU247" s="11"/>
      <c r="AHV247" s="11"/>
      <c r="AHW247" s="11"/>
      <c r="AHX247" s="11"/>
      <c r="AHY247" s="11"/>
      <c r="AHZ247" s="11"/>
      <c r="AIA247" s="11"/>
      <c r="AIB247" s="11"/>
      <c r="AIC247" s="11"/>
      <c r="AID247" s="11"/>
      <c r="AIE247" s="11"/>
      <c r="AIF247" s="11"/>
      <c r="AIG247" s="11"/>
      <c r="AIH247" s="11"/>
      <c r="AII247" s="11"/>
      <c r="AIJ247" s="11"/>
      <c r="AIK247" s="11"/>
      <c r="AIL247" s="11"/>
      <c r="AIM247" s="11"/>
      <c r="AIN247" s="11"/>
      <c r="AIO247" s="11"/>
      <c r="AIP247" s="11"/>
      <c r="AIQ247" s="11"/>
      <c r="AIR247" s="11"/>
      <c r="AIS247" s="11"/>
      <c r="AIT247" s="11"/>
      <c r="AIU247" s="11"/>
      <c r="AIV247" s="11"/>
      <c r="AIW247" s="11"/>
      <c r="AIX247" s="11"/>
      <c r="AIY247" s="11"/>
      <c r="AIZ247" s="11"/>
      <c r="AJA247" s="11"/>
      <c r="AJB247" s="11"/>
      <c r="AJC247" s="11"/>
      <c r="AJD247" s="11"/>
      <c r="AJE247" s="11"/>
      <c r="AJF247" s="11"/>
      <c r="AJG247" s="11"/>
      <c r="AJH247" s="11"/>
      <c r="AJI247" s="11"/>
      <c r="AJJ247" s="11"/>
      <c r="AJK247" s="11"/>
      <c r="AJL247" s="11"/>
      <c r="AJM247" s="11"/>
      <c r="AJN247" s="11"/>
      <c r="AJO247" s="11"/>
      <c r="AJP247" s="11"/>
      <c r="AJQ247" s="11"/>
      <c r="AJR247" s="11"/>
      <c r="AJS247" s="11"/>
      <c r="AJT247" s="11"/>
      <c r="AJU247" s="11"/>
      <c r="AJV247" s="11"/>
      <c r="AJW247" s="11"/>
      <c r="AJX247" s="11"/>
      <c r="AJY247" s="11"/>
      <c r="AJZ247" s="11"/>
      <c r="AKA247" s="11"/>
      <c r="AKB247" s="11"/>
      <c r="AKC247" s="11"/>
      <c r="AKD247" s="11"/>
      <c r="AKE247" s="11"/>
      <c r="AKF247" s="11"/>
      <c r="AKG247" s="11"/>
      <c r="AKH247" s="11"/>
      <c r="AKI247" s="11"/>
      <c r="AKJ247" s="11"/>
      <c r="AKK247" s="11"/>
      <c r="AKL247" s="11"/>
      <c r="AKM247" s="11"/>
      <c r="AKN247" s="11"/>
      <c r="AKO247" s="11"/>
      <c r="AKP247" s="11"/>
      <c r="AKQ247" s="11"/>
      <c r="AKR247" s="11"/>
      <c r="AKS247" s="11"/>
      <c r="AKT247" s="11"/>
      <c r="AKU247" s="11"/>
      <c r="AKV247" s="11"/>
      <c r="AKW247" s="11"/>
      <c r="AKX247" s="11"/>
      <c r="AKY247" s="11"/>
      <c r="AKZ247" s="11"/>
      <c r="ALA247" s="11"/>
      <c r="ALB247" s="11"/>
      <c r="ALC247" s="11"/>
      <c r="ALD247" s="11"/>
      <c r="ALE247" s="11"/>
      <c r="ALF247" s="11"/>
      <c r="ALG247" s="11"/>
      <c r="ALH247" s="11"/>
      <c r="ALI247" s="11"/>
      <c r="ALJ247" s="11"/>
      <c r="ALK247" s="11"/>
      <c r="ALL247" s="11"/>
      <c r="ALM247" s="11"/>
      <c r="ALN247" s="11"/>
      <c r="ALO247" s="11"/>
      <c r="ALP247" s="11"/>
      <c r="ALQ247" s="11"/>
      <c r="ALR247" s="11"/>
      <c r="ALS247" s="11"/>
      <c r="ALT247" s="11"/>
      <c r="ALU247" s="11"/>
      <c r="ALV247" s="11"/>
      <c r="ALW247" s="11"/>
      <c r="ALX247" s="11"/>
      <c r="ALY247" s="11"/>
      <c r="ALZ247" s="11"/>
      <c r="AMA247" s="11"/>
      <c r="AMB247" s="11"/>
      <c r="AMC247" s="11"/>
    </row>
    <row r="248" spans="1:1017" s="50" customFormat="1" ht="24.75" customHeight="1">
      <c r="A248" s="9">
        <v>9</v>
      </c>
      <c r="B248" s="9" t="s">
        <v>143</v>
      </c>
      <c r="C248" s="10" t="s">
        <v>138</v>
      </c>
      <c r="D248" s="9">
        <v>13</v>
      </c>
      <c r="E248" s="9">
        <v>16</v>
      </c>
      <c r="F248" s="9">
        <v>0</v>
      </c>
      <c r="G248" s="9">
        <v>16</v>
      </c>
      <c r="H248" s="232">
        <v>860.4</v>
      </c>
      <c r="I248" s="232">
        <v>0</v>
      </c>
      <c r="J248" s="232">
        <v>860.4</v>
      </c>
      <c r="K248" s="9">
        <v>43</v>
      </c>
      <c r="L248" s="9">
        <v>0</v>
      </c>
      <c r="M248" s="9">
        <v>43</v>
      </c>
      <c r="N248" s="229" t="s">
        <v>200</v>
      </c>
      <c r="O248" s="229" t="s">
        <v>201</v>
      </c>
      <c r="P248" s="153" t="s">
        <v>734</v>
      </c>
      <c r="Q248" s="231"/>
      <c r="R248" s="23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  <c r="IZ248" s="11"/>
      <c r="JA248" s="11"/>
      <c r="JB248" s="11"/>
      <c r="JC248" s="11"/>
      <c r="JD248" s="11"/>
      <c r="JE248" s="11"/>
      <c r="JF248" s="11"/>
      <c r="JG248" s="11"/>
      <c r="JH248" s="11"/>
      <c r="JI248" s="11"/>
      <c r="JJ248" s="11"/>
      <c r="JK248" s="11"/>
      <c r="JL248" s="11"/>
      <c r="JM248" s="11"/>
      <c r="JN248" s="11"/>
      <c r="JO248" s="11"/>
      <c r="JP248" s="11"/>
      <c r="JQ248" s="11"/>
      <c r="JR248" s="11"/>
      <c r="JS248" s="11"/>
      <c r="JT248" s="11"/>
      <c r="JU248" s="11"/>
      <c r="JV248" s="11"/>
      <c r="JW248" s="11"/>
      <c r="JX248" s="11"/>
      <c r="JY248" s="11"/>
      <c r="JZ248" s="11"/>
      <c r="KA248" s="11"/>
      <c r="KB248" s="11"/>
      <c r="KC248" s="11"/>
      <c r="KD248" s="11"/>
      <c r="KE248" s="11"/>
      <c r="KF248" s="11"/>
      <c r="KG248" s="11"/>
      <c r="KH248" s="11"/>
      <c r="KI248" s="11"/>
      <c r="KJ248" s="11"/>
      <c r="KK248" s="11"/>
      <c r="KL248" s="11"/>
      <c r="KM248" s="11"/>
      <c r="KN248" s="11"/>
      <c r="KO248" s="11"/>
      <c r="KP248" s="11"/>
      <c r="KQ248" s="11"/>
      <c r="KR248" s="11"/>
      <c r="KS248" s="11"/>
      <c r="KT248" s="11"/>
      <c r="KU248" s="11"/>
      <c r="KV248" s="11"/>
      <c r="KW248" s="11"/>
      <c r="KX248" s="11"/>
      <c r="KY248" s="11"/>
      <c r="KZ248" s="11"/>
      <c r="LA248" s="11"/>
      <c r="LB248" s="11"/>
      <c r="LC248" s="11"/>
      <c r="LD248" s="11"/>
      <c r="LE248" s="11"/>
      <c r="LF248" s="11"/>
      <c r="LG248" s="11"/>
      <c r="LH248" s="11"/>
      <c r="LI248" s="11"/>
      <c r="LJ248" s="11"/>
      <c r="LK248" s="11"/>
      <c r="LL248" s="11"/>
      <c r="LM248" s="11"/>
      <c r="LN248" s="11"/>
      <c r="LO248" s="11"/>
      <c r="LP248" s="11"/>
      <c r="LQ248" s="11"/>
      <c r="LR248" s="11"/>
      <c r="LS248" s="11"/>
      <c r="LT248" s="11"/>
      <c r="LU248" s="11"/>
      <c r="LV248" s="11"/>
      <c r="LW248" s="11"/>
      <c r="LX248" s="11"/>
      <c r="LY248" s="11"/>
      <c r="LZ248" s="11"/>
      <c r="MA248" s="11"/>
      <c r="MB248" s="11"/>
      <c r="MC248" s="11"/>
      <c r="MD248" s="11"/>
      <c r="ME248" s="11"/>
      <c r="MF248" s="11"/>
      <c r="MG248" s="11"/>
      <c r="MH248" s="11"/>
      <c r="MI248" s="11"/>
      <c r="MJ248" s="11"/>
      <c r="MK248" s="11"/>
      <c r="ML248" s="11"/>
      <c r="MM248" s="11"/>
      <c r="MN248" s="11"/>
      <c r="MO248" s="11"/>
      <c r="MP248" s="11"/>
      <c r="MQ248" s="11"/>
      <c r="MR248" s="11"/>
      <c r="MS248" s="11"/>
      <c r="MT248" s="11"/>
      <c r="MU248" s="11"/>
      <c r="MV248" s="11"/>
      <c r="MW248" s="11"/>
      <c r="MX248" s="11"/>
      <c r="MY248" s="11"/>
      <c r="MZ248" s="11"/>
      <c r="NA248" s="11"/>
      <c r="NB248" s="11"/>
      <c r="NC248" s="11"/>
      <c r="ND248" s="11"/>
      <c r="NE248" s="11"/>
      <c r="NF248" s="11"/>
      <c r="NG248" s="11"/>
      <c r="NH248" s="11"/>
      <c r="NI248" s="11"/>
      <c r="NJ248" s="11"/>
      <c r="NK248" s="11"/>
      <c r="NL248" s="11"/>
      <c r="NM248" s="11"/>
      <c r="NN248" s="11"/>
      <c r="NO248" s="11"/>
      <c r="NP248" s="11"/>
      <c r="NQ248" s="11"/>
      <c r="NR248" s="11"/>
      <c r="NS248" s="11"/>
      <c r="NT248" s="11"/>
      <c r="NU248" s="11"/>
      <c r="NV248" s="11"/>
      <c r="NW248" s="11"/>
      <c r="NX248" s="11"/>
      <c r="NY248" s="11"/>
      <c r="NZ248" s="11"/>
      <c r="OA248" s="11"/>
      <c r="OB248" s="11"/>
      <c r="OC248" s="11"/>
      <c r="OD248" s="11"/>
      <c r="OE248" s="11"/>
      <c r="OF248" s="11"/>
      <c r="OG248" s="11"/>
      <c r="OH248" s="11"/>
      <c r="OI248" s="11"/>
      <c r="OJ248" s="11"/>
      <c r="OK248" s="11"/>
      <c r="OL248" s="11"/>
      <c r="OM248" s="11"/>
      <c r="ON248" s="11"/>
      <c r="OO248" s="11"/>
      <c r="OP248" s="11"/>
      <c r="OQ248" s="11"/>
      <c r="OR248" s="11"/>
      <c r="OS248" s="11"/>
      <c r="OT248" s="11"/>
      <c r="OU248" s="11"/>
      <c r="OV248" s="11"/>
      <c r="OW248" s="11"/>
      <c r="OX248" s="11"/>
      <c r="OY248" s="11"/>
      <c r="OZ248" s="11"/>
      <c r="PA248" s="11"/>
      <c r="PB248" s="11"/>
      <c r="PC248" s="11"/>
      <c r="PD248" s="11"/>
      <c r="PE248" s="11"/>
      <c r="PF248" s="11"/>
      <c r="PG248" s="11"/>
      <c r="PH248" s="11"/>
      <c r="PI248" s="11"/>
      <c r="PJ248" s="11"/>
      <c r="PK248" s="11"/>
      <c r="PL248" s="11"/>
      <c r="PM248" s="11"/>
      <c r="PN248" s="11"/>
      <c r="PO248" s="11"/>
      <c r="PP248" s="11"/>
      <c r="PQ248" s="11"/>
      <c r="PR248" s="11"/>
      <c r="PS248" s="11"/>
      <c r="PT248" s="11"/>
      <c r="PU248" s="11"/>
      <c r="PV248" s="11"/>
      <c r="PW248" s="11"/>
      <c r="PX248" s="11"/>
      <c r="PY248" s="11"/>
      <c r="PZ248" s="11"/>
      <c r="QA248" s="11"/>
      <c r="QB248" s="11"/>
      <c r="QC248" s="11"/>
      <c r="QD248" s="11"/>
      <c r="QE248" s="11"/>
      <c r="QF248" s="11"/>
      <c r="QG248" s="11"/>
      <c r="QH248" s="11"/>
      <c r="QI248" s="11"/>
      <c r="QJ248" s="11"/>
      <c r="QK248" s="11"/>
      <c r="QL248" s="11"/>
      <c r="QM248" s="11"/>
      <c r="QN248" s="11"/>
      <c r="QO248" s="11"/>
      <c r="QP248" s="11"/>
      <c r="QQ248" s="11"/>
      <c r="QR248" s="11"/>
      <c r="QS248" s="11"/>
      <c r="QT248" s="11"/>
      <c r="QU248" s="11"/>
      <c r="QV248" s="11"/>
      <c r="QW248" s="11"/>
      <c r="QX248" s="11"/>
      <c r="QY248" s="11"/>
      <c r="QZ248" s="11"/>
      <c r="RA248" s="11"/>
      <c r="RB248" s="11"/>
      <c r="RC248" s="11"/>
      <c r="RD248" s="11"/>
      <c r="RE248" s="11"/>
      <c r="RF248" s="11"/>
      <c r="RG248" s="11"/>
      <c r="RH248" s="11"/>
      <c r="RI248" s="11"/>
      <c r="RJ248" s="11"/>
      <c r="RK248" s="11"/>
      <c r="RL248" s="11"/>
      <c r="RM248" s="11"/>
      <c r="RN248" s="11"/>
      <c r="RO248" s="11"/>
      <c r="RP248" s="11"/>
      <c r="RQ248" s="11"/>
      <c r="RR248" s="11"/>
      <c r="RS248" s="11"/>
      <c r="RT248" s="11"/>
      <c r="RU248" s="11"/>
      <c r="RV248" s="11"/>
      <c r="RW248" s="11"/>
      <c r="RX248" s="11"/>
      <c r="RY248" s="11"/>
      <c r="RZ248" s="11"/>
      <c r="SA248" s="11"/>
      <c r="SB248" s="11"/>
      <c r="SC248" s="11"/>
      <c r="SD248" s="11"/>
      <c r="SE248" s="11"/>
      <c r="SF248" s="11"/>
      <c r="SG248" s="11"/>
      <c r="SH248" s="11"/>
      <c r="SI248" s="11"/>
      <c r="SJ248" s="11"/>
      <c r="SK248" s="11"/>
      <c r="SL248" s="11"/>
      <c r="SM248" s="11"/>
      <c r="SN248" s="11"/>
      <c r="SO248" s="11"/>
      <c r="SP248" s="11"/>
      <c r="SQ248" s="11"/>
      <c r="SR248" s="11"/>
      <c r="SS248" s="11"/>
      <c r="ST248" s="11"/>
      <c r="SU248" s="11"/>
      <c r="SV248" s="11"/>
      <c r="SW248" s="11"/>
      <c r="SX248" s="11"/>
      <c r="SY248" s="11"/>
      <c r="SZ248" s="11"/>
      <c r="TA248" s="11"/>
      <c r="TB248" s="11"/>
      <c r="TC248" s="11"/>
      <c r="TD248" s="11"/>
      <c r="TE248" s="11"/>
      <c r="TF248" s="11"/>
      <c r="TG248" s="11"/>
      <c r="TH248" s="11"/>
      <c r="TI248" s="11"/>
      <c r="TJ248" s="11"/>
      <c r="TK248" s="11"/>
      <c r="TL248" s="11"/>
      <c r="TM248" s="11"/>
      <c r="TN248" s="11"/>
      <c r="TO248" s="11"/>
      <c r="TP248" s="11"/>
      <c r="TQ248" s="11"/>
      <c r="TR248" s="11"/>
      <c r="TS248" s="11"/>
      <c r="TT248" s="11"/>
      <c r="TU248" s="11"/>
      <c r="TV248" s="11"/>
      <c r="TW248" s="11"/>
      <c r="TX248" s="11"/>
      <c r="TY248" s="11"/>
      <c r="TZ248" s="11"/>
      <c r="UA248" s="11"/>
      <c r="UB248" s="11"/>
      <c r="UC248" s="11"/>
      <c r="UD248" s="11"/>
      <c r="UE248" s="11"/>
      <c r="UF248" s="11"/>
      <c r="UG248" s="11"/>
      <c r="UH248" s="11"/>
      <c r="UI248" s="11"/>
      <c r="UJ248" s="11"/>
      <c r="UK248" s="11"/>
      <c r="UL248" s="11"/>
      <c r="UM248" s="11"/>
      <c r="UN248" s="11"/>
      <c r="UO248" s="11"/>
      <c r="UP248" s="11"/>
      <c r="UQ248" s="11"/>
      <c r="UR248" s="11"/>
      <c r="US248" s="11"/>
      <c r="UT248" s="11"/>
      <c r="UU248" s="11"/>
      <c r="UV248" s="11"/>
      <c r="UW248" s="11"/>
      <c r="UX248" s="11"/>
      <c r="UY248" s="11"/>
      <c r="UZ248" s="11"/>
      <c r="VA248" s="11"/>
      <c r="VB248" s="11"/>
      <c r="VC248" s="11"/>
      <c r="VD248" s="11"/>
      <c r="VE248" s="11"/>
      <c r="VF248" s="11"/>
      <c r="VG248" s="11"/>
      <c r="VH248" s="11"/>
      <c r="VI248" s="11"/>
      <c r="VJ248" s="11"/>
      <c r="VK248" s="11"/>
      <c r="VL248" s="11"/>
      <c r="VM248" s="11"/>
      <c r="VN248" s="11"/>
      <c r="VO248" s="11"/>
      <c r="VP248" s="11"/>
      <c r="VQ248" s="11"/>
      <c r="VR248" s="11"/>
      <c r="VS248" s="11"/>
      <c r="VT248" s="11"/>
      <c r="VU248" s="11"/>
      <c r="VV248" s="11"/>
      <c r="VW248" s="11"/>
      <c r="VX248" s="11"/>
      <c r="VY248" s="11"/>
      <c r="VZ248" s="11"/>
      <c r="WA248" s="11"/>
      <c r="WB248" s="11"/>
      <c r="WC248" s="11"/>
      <c r="WD248" s="11"/>
      <c r="WE248" s="11"/>
      <c r="WF248" s="11"/>
      <c r="WG248" s="11"/>
      <c r="WH248" s="11"/>
      <c r="WI248" s="11"/>
      <c r="WJ248" s="11"/>
      <c r="WK248" s="11"/>
      <c r="WL248" s="11"/>
      <c r="WM248" s="11"/>
      <c r="WN248" s="11"/>
      <c r="WO248" s="11"/>
      <c r="WP248" s="11"/>
      <c r="WQ248" s="11"/>
      <c r="WR248" s="11"/>
      <c r="WS248" s="11"/>
      <c r="WT248" s="11"/>
      <c r="WU248" s="11"/>
      <c r="WV248" s="11"/>
      <c r="WW248" s="11"/>
      <c r="WX248" s="11"/>
      <c r="WY248" s="11"/>
      <c r="WZ248" s="11"/>
      <c r="XA248" s="11"/>
      <c r="XB248" s="11"/>
      <c r="XC248" s="11"/>
      <c r="XD248" s="11"/>
      <c r="XE248" s="11"/>
      <c r="XF248" s="11"/>
      <c r="XG248" s="11"/>
      <c r="XH248" s="11"/>
      <c r="XI248" s="11"/>
      <c r="XJ248" s="11"/>
      <c r="XK248" s="11"/>
      <c r="XL248" s="11"/>
      <c r="XM248" s="11"/>
      <c r="XN248" s="11"/>
      <c r="XO248" s="11"/>
      <c r="XP248" s="11"/>
      <c r="XQ248" s="11"/>
      <c r="XR248" s="11"/>
      <c r="XS248" s="11"/>
      <c r="XT248" s="11"/>
      <c r="XU248" s="11"/>
      <c r="XV248" s="11"/>
      <c r="XW248" s="11"/>
      <c r="XX248" s="11"/>
      <c r="XY248" s="11"/>
      <c r="XZ248" s="11"/>
      <c r="YA248" s="11"/>
      <c r="YB248" s="11"/>
      <c r="YC248" s="11"/>
      <c r="YD248" s="11"/>
      <c r="YE248" s="11"/>
      <c r="YF248" s="11"/>
      <c r="YG248" s="11"/>
      <c r="YH248" s="11"/>
      <c r="YI248" s="11"/>
      <c r="YJ248" s="11"/>
      <c r="YK248" s="11"/>
      <c r="YL248" s="11"/>
      <c r="YM248" s="11"/>
      <c r="YN248" s="11"/>
      <c r="YO248" s="11"/>
      <c r="YP248" s="11"/>
      <c r="YQ248" s="11"/>
      <c r="YR248" s="11"/>
      <c r="YS248" s="11"/>
      <c r="YT248" s="11"/>
      <c r="YU248" s="11"/>
      <c r="YV248" s="11"/>
      <c r="YW248" s="11"/>
      <c r="YX248" s="11"/>
      <c r="YY248" s="11"/>
      <c r="YZ248" s="11"/>
      <c r="ZA248" s="11"/>
      <c r="ZB248" s="11"/>
      <c r="ZC248" s="11"/>
      <c r="ZD248" s="11"/>
      <c r="ZE248" s="11"/>
      <c r="ZF248" s="11"/>
      <c r="ZG248" s="11"/>
      <c r="ZH248" s="11"/>
      <c r="ZI248" s="11"/>
      <c r="ZJ248" s="11"/>
      <c r="ZK248" s="11"/>
      <c r="ZL248" s="11"/>
      <c r="ZM248" s="11"/>
      <c r="ZN248" s="11"/>
      <c r="ZO248" s="11"/>
      <c r="ZP248" s="11"/>
      <c r="ZQ248" s="11"/>
      <c r="ZR248" s="11"/>
      <c r="ZS248" s="11"/>
      <c r="ZT248" s="11"/>
      <c r="ZU248" s="11"/>
      <c r="ZV248" s="11"/>
      <c r="ZW248" s="11"/>
      <c r="ZX248" s="11"/>
      <c r="ZY248" s="11"/>
      <c r="ZZ248" s="11"/>
      <c r="AAA248" s="11"/>
      <c r="AAB248" s="11"/>
      <c r="AAC248" s="11"/>
      <c r="AAD248" s="11"/>
      <c r="AAE248" s="11"/>
      <c r="AAF248" s="11"/>
      <c r="AAG248" s="11"/>
      <c r="AAH248" s="11"/>
      <c r="AAI248" s="11"/>
      <c r="AAJ248" s="11"/>
      <c r="AAK248" s="11"/>
      <c r="AAL248" s="11"/>
      <c r="AAM248" s="11"/>
      <c r="AAN248" s="11"/>
      <c r="AAO248" s="11"/>
      <c r="AAP248" s="11"/>
      <c r="AAQ248" s="11"/>
      <c r="AAR248" s="11"/>
      <c r="AAS248" s="11"/>
      <c r="AAT248" s="11"/>
      <c r="AAU248" s="11"/>
      <c r="AAV248" s="11"/>
      <c r="AAW248" s="11"/>
      <c r="AAX248" s="11"/>
      <c r="AAY248" s="11"/>
      <c r="AAZ248" s="11"/>
      <c r="ABA248" s="11"/>
      <c r="ABB248" s="11"/>
      <c r="ABC248" s="11"/>
      <c r="ABD248" s="11"/>
      <c r="ABE248" s="11"/>
      <c r="ABF248" s="11"/>
      <c r="ABG248" s="11"/>
      <c r="ABH248" s="11"/>
      <c r="ABI248" s="11"/>
      <c r="ABJ248" s="11"/>
      <c r="ABK248" s="11"/>
      <c r="ABL248" s="11"/>
      <c r="ABM248" s="11"/>
      <c r="ABN248" s="11"/>
      <c r="ABO248" s="11"/>
      <c r="ABP248" s="11"/>
      <c r="ABQ248" s="11"/>
      <c r="ABR248" s="11"/>
      <c r="ABS248" s="11"/>
      <c r="ABT248" s="11"/>
      <c r="ABU248" s="11"/>
      <c r="ABV248" s="11"/>
      <c r="ABW248" s="11"/>
      <c r="ABX248" s="11"/>
      <c r="ABY248" s="11"/>
      <c r="ABZ248" s="11"/>
      <c r="ACA248" s="11"/>
      <c r="ACB248" s="11"/>
      <c r="ACC248" s="11"/>
      <c r="ACD248" s="11"/>
      <c r="ACE248" s="11"/>
      <c r="ACF248" s="11"/>
      <c r="ACG248" s="11"/>
      <c r="ACH248" s="11"/>
      <c r="ACI248" s="11"/>
      <c r="ACJ248" s="11"/>
      <c r="ACK248" s="11"/>
      <c r="ACL248" s="11"/>
      <c r="ACM248" s="11"/>
      <c r="ACN248" s="11"/>
      <c r="ACO248" s="11"/>
      <c r="ACP248" s="11"/>
      <c r="ACQ248" s="11"/>
      <c r="ACR248" s="11"/>
      <c r="ACS248" s="11"/>
      <c r="ACT248" s="11"/>
      <c r="ACU248" s="11"/>
      <c r="ACV248" s="11"/>
      <c r="ACW248" s="11"/>
      <c r="ACX248" s="11"/>
      <c r="ACY248" s="11"/>
      <c r="ACZ248" s="11"/>
      <c r="ADA248" s="11"/>
      <c r="ADB248" s="11"/>
      <c r="ADC248" s="11"/>
      <c r="ADD248" s="11"/>
      <c r="ADE248" s="11"/>
      <c r="ADF248" s="11"/>
      <c r="ADG248" s="11"/>
      <c r="ADH248" s="11"/>
      <c r="ADI248" s="11"/>
      <c r="ADJ248" s="11"/>
      <c r="ADK248" s="11"/>
      <c r="ADL248" s="11"/>
      <c r="ADM248" s="11"/>
      <c r="ADN248" s="11"/>
      <c r="ADO248" s="11"/>
      <c r="ADP248" s="11"/>
      <c r="ADQ248" s="11"/>
      <c r="ADR248" s="11"/>
      <c r="ADS248" s="11"/>
      <c r="ADT248" s="11"/>
      <c r="ADU248" s="11"/>
      <c r="ADV248" s="11"/>
      <c r="ADW248" s="11"/>
      <c r="ADX248" s="11"/>
      <c r="ADY248" s="11"/>
      <c r="ADZ248" s="11"/>
      <c r="AEA248" s="11"/>
      <c r="AEB248" s="11"/>
      <c r="AEC248" s="11"/>
      <c r="AED248" s="11"/>
      <c r="AEE248" s="11"/>
      <c r="AEF248" s="11"/>
      <c r="AEG248" s="11"/>
      <c r="AEH248" s="11"/>
      <c r="AEI248" s="11"/>
      <c r="AEJ248" s="11"/>
      <c r="AEK248" s="11"/>
      <c r="AEL248" s="11"/>
      <c r="AEM248" s="11"/>
      <c r="AEN248" s="11"/>
      <c r="AEO248" s="11"/>
      <c r="AEP248" s="11"/>
      <c r="AEQ248" s="11"/>
      <c r="AER248" s="11"/>
      <c r="AES248" s="11"/>
      <c r="AET248" s="11"/>
      <c r="AEU248" s="11"/>
      <c r="AEV248" s="11"/>
      <c r="AEW248" s="11"/>
      <c r="AEX248" s="11"/>
      <c r="AEY248" s="11"/>
      <c r="AEZ248" s="11"/>
      <c r="AFA248" s="11"/>
      <c r="AFB248" s="11"/>
      <c r="AFC248" s="11"/>
      <c r="AFD248" s="11"/>
      <c r="AFE248" s="11"/>
      <c r="AFF248" s="11"/>
      <c r="AFG248" s="11"/>
      <c r="AFH248" s="11"/>
      <c r="AFI248" s="11"/>
      <c r="AFJ248" s="11"/>
      <c r="AFK248" s="11"/>
      <c r="AFL248" s="11"/>
      <c r="AFM248" s="11"/>
      <c r="AFN248" s="11"/>
      <c r="AFO248" s="11"/>
      <c r="AFP248" s="11"/>
      <c r="AFQ248" s="11"/>
      <c r="AFR248" s="11"/>
      <c r="AFS248" s="11"/>
      <c r="AFT248" s="11"/>
      <c r="AFU248" s="11"/>
      <c r="AFV248" s="11"/>
      <c r="AFW248" s="11"/>
      <c r="AFX248" s="11"/>
      <c r="AFY248" s="11"/>
      <c r="AFZ248" s="11"/>
      <c r="AGA248" s="11"/>
      <c r="AGB248" s="11"/>
      <c r="AGC248" s="11"/>
      <c r="AGD248" s="11"/>
      <c r="AGE248" s="11"/>
      <c r="AGF248" s="11"/>
      <c r="AGG248" s="11"/>
      <c r="AGH248" s="11"/>
      <c r="AGI248" s="11"/>
      <c r="AGJ248" s="11"/>
      <c r="AGK248" s="11"/>
      <c r="AGL248" s="11"/>
      <c r="AGM248" s="11"/>
      <c r="AGN248" s="11"/>
      <c r="AGO248" s="11"/>
      <c r="AGP248" s="11"/>
      <c r="AGQ248" s="11"/>
      <c r="AGR248" s="11"/>
      <c r="AGS248" s="11"/>
      <c r="AGT248" s="11"/>
      <c r="AGU248" s="11"/>
      <c r="AGV248" s="11"/>
      <c r="AGW248" s="11"/>
      <c r="AGX248" s="11"/>
      <c r="AGY248" s="11"/>
      <c r="AGZ248" s="11"/>
      <c r="AHA248" s="11"/>
      <c r="AHB248" s="11"/>
      <c r="AHC248" s="11"/>
      <c r="AHD248" s="11"/>
      <c r="AHE248" s="11"/>
      <c r="AHF248" s="11"/>
      <c r="AHG248" s="11"/>
      <c r="AHH248" s="11"/>
      <c r="AHI248" s="11"/>
      <c r="AHJ248" s="11"/>
      <c r="AHK248" s="11"/>
      <c r="AHL248" s="11"/>
      <c r="AHM248" s="11"/>
      <c r="AHN248" s="11"/>
      <c r="AHO248" s="11"/>
      <c r="AHP248" s="11"/>
      <c r="AHQ248" s="11"/>
      <c r="AHR248" s="11"/>
      <c r="AHS248" s="11"/>
      <c r="AHT248" s="11"/>
      <c r="AHU248" s="11"/>
      <c r="AHV248" s="11"/>
      <c r="AHW248" s="11"/>
      <c r="AHX248" s="11"/>
      <c r="AHY248" s="11"/>
      <c r="AHZ248" s="11"/>
      <c r="AIA248" s="11"/>
      <c r="AIB248" s="11"/>
      <c r="AIC248" s="11"/>
      <c r="AID248" s="11"/>
      <c r="AIE248" s="11"/>
      <c r="AIF248" s="11"/>
      <c r="AIG248" s="11"/>
      <c r="AIH248" s="11"/>
      <c r="AII248" s="11"/>
      <c r="AIJ248" s="11"/>
      <c r="AIK248" s="11"/>
      <c r="AIL248" s="11"/>
      <c r="AIM248" s="11"/>
      <c r="AIN248" s="11"/>
      <c r="AIO248" s="11"/>
      <c r="AIP248" s="11"/>
      <c r="AIQ248" s="11"/>
      <c r="AIR248" s="11"/>
      <c r="AIS248" s="11"/>
      <c r="AIT248" s="11"/>
      <c r="AIU248" s="11"/>
      <c r="AIV248" s="11"/>
      <c r="AIW248" s="11"/>
      <c r="AIX248" s="11"/>
      <c r="AIY248" s="11"/>
      <c r="AIZ248" s="11"/>
      <c r="AJA248" s="11"/>
      <c r="AJB248" s="11"/>
      <c r="AJC248" s="11"/>
      <c r="AJD248" s="11"/>
      <c r="AJE248" s="11"/>
      <c r="AJF248" s="11"/>
      <c r="AJG248" s="11"/>
      <c r="AJH248" s="11"/>
      <c r="AJI248" s="11"/>
      <c r="AJJ248" s="11"/>
      <c r="AJK248" s="11"/>
      <c r="AJL248" s="11"/>
      <c r="AJM248" s="11"/>
      <c r="AJN248" s="11"/>
      <c r="AJO248" s="11"/>
      <c r="AJP248" s="11"/>
      <c r="AJQ248" s="11"/>
      <c r="AJR248" s="11"/>
      <c r="AJS248" s="11"/>
      <c r="AJT248" s="11"/>
      <c r="AJU248" s="11"/>
      <c r="AJV248" s="11"/>
      <c r="AJW248" s="11"/>
      <c r="AJX248" s="11"/>
      <c r="AJY248" s="11"/>
      <c r="AJZ248" s="11"/>
      <c r="AKA248" s="11"/>
      <c r="AKB248" s="11"/>
      <c r="AKC248" s="11"/>
      <c r="AKD248" s="11"/>
      <c r="AKE248" s="11"/>
      <c r="AKF248" s="11"/>
      <c r="AKG248" s="11"/>
      <c r="AKH248" s="11"/>
      <c r="AKI248" s="11"/>
      <c r="AKJ248" s="11"/>
      <c r="AKK248" s="11"/>
      <c r="AKL248" s="11"/>
      <c r="AKM248" s="11"/>
      <c r="AKN248" s="11"/>
      <c r="AKO248" s="11"/>
      <c r="AKP248" s="11"/>
      <c r="AKQ248" s="11"/>
      <c r="AKR248" s="11"/>
      <c r="AKS248" s="11"/>
      <c r="AKT248" s="11"/>
      <c r="AKU248" s="11"/>
      <c r="AKV248" s="11"/>
      <c r="AKW248" s="11"/>
      <c r="AKX248" s="11"/>
      <c r="AKY248" s="11"/>
      <c r="AKZ248" s="11"/>
      <c r="ALA248" s="11"/>
      <c r="ALB248" s="11"/>
      <c r="ALC248" s="11"/>
      <c r="ALD248" s="11"/>
      <c r="ALE248" s="11"/>
      <c r="ALF248" s="11"/>
      <c r="ALG248" s="11"/>
      <c r="ALH248" s="11"/>
      <c r="ALI248" s="11"/>
      <c r="ALJ248" s="11"/>
      <c r="ALK248" s="11"/>
      <c r="ALL248" s="11"/>
      <c r="ALM248" s="11"/>
      <c r="ALN248" s="11"/>
      <c r="ALO248" s="11"/>
      <c r="ALP248" s="11"/>
      <c r="ALQ248" s="11"/>
      <c r="ALR248" s="11"/>
      <c r="ALS248" s="11"/>
      <c r="ALT248" s="11"/>
      <c r="ALU248" s="11"/>
      <c r="ALV248" s="11"/>
      <c r="ALW248" s="11"/>
      <c r="ALX248" s="11"/>
      <c r="ALY248" s="11"/>
      <c r="ALZ248" s="11"/>
      <c r="AMA248" s="11"/>
      <c r="AMB248" s="11"/>
      <c r="AMC248" s="11"/>
    </row>
    <row r="249" spans="1:1017" s="50" customFormat="1" ht="24.75" customHeight="1">
      <c r="A249" s="9">
        <v>10</v>
      </c>
      <c r="B249" s="9" t="s">
        <v>143</v>
      </c>
      <c r="C249" s="10" t="s">
        <v>141</v>
      </c>
      <c r="D249" s="9">
        <v>2</v>
      </c>
      <c r="E249" s="9">
        <v>26</v>
      </c>
      <c r="F249" s="9">
        <v>8</v>
      </c>
      <c r="G249" s="9">
        <v>18</v>
      </c>
      <c r="H249" s="232">
        <v>867.2</v>
      </c>
      <c r="I249" s="232">
        <v>160.5</v>
      </c>
      <c r="J249" s="232">
        <v>706.7</v>
      </c>
      <c r="K249" s="9">
        <v>38</v>
      </c>
      <c r="L249" s="9">
        <v>24</v>
      </c>
      <c r="M249" s="9">
        <v>14</v>
      </c>
      <c r="N249" s="229" t="s">
        <v>202</v>
      </c>
      <c r="O249" s="229" t="s">
        <v>203</v>
      </c>
      <c r="P249" s="153" t="s">
        <v>735</v>
      </c>
      <c r="Q249" s="231"/>
      <c r="R249" s="23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  <c r="MP249" s="11"/>
      <c r="MQ249" s="11"/>
      <c r="MR249" s="11"/>
      <c r="MS249" s="11"/>
      <c r="MT249" s="11"/>
      <c r="MU249" s="11"/>
      <c r="MV249" s="11"/>
      <c r="MW249" s="11"/>
      <c r="MX249" s="11"/>
      <c r="MY249" s="11"/>
      <c r="MZ249" s="11"/>
      <c r="NA249" s="11"/>
      <c r="NB249" s="11"/>
      <c r="NC249" s="11"/>
      <c r="ND249" s="11"/>
      <c r="NE249" s="11"/>
      <c r="NF249" s="11"/>
      <c r="NG249" s="11"/>
      <c r="NH249" s="11"/>
      <c r="NI249" s="11"/>
      <c r="NJ249" s="11"/>
      <c r="NK249" s="11"/>
      <c r="NL249" s="11"/>
      <c r="NM249" s="11"/>
      <c r="NN249" s="11"/>
      <c r="NO249" s="11"/>
      <c r="NP249" s="11"/>
      <c r="NQ249" s="11"/>
      <c r="NR249" s="11"/>
      <c r="NS249" s="11"/>
      <c r="NT249" s="11"/>
      <c r="NU249" s="11"/>
      <c r="NV249" s="11"/>
      <c r="NW249" s="11"/>
      <c r="NX249" s="11"/>
      <c r="NY249" s="11"/>
      <c r="NZ249" s="11"/>
      <c r="OA249" s="11"/>
      <c r="OB249" s="11"/>
      <c r="OC249" s="11"/>
      <c r="OD249" s="11"/>
      <c r="OE249" s="11"/>
      <c r="OF249" s="11"/>
      <c r="OG249" s="11"/>
      <c r="OH249" s="11"/>
      <c r="OI249" s="11"/>
      <c r="OJ249" s="11"/>
      <c r="OK249" s="11"/>
      <c r="OL249" s="11"/>
      <c r="OM249" s="11"/>
      <c r="ON249" s="11"/>
      <c r="OO249" s="11"/>
      <c r="OP249" s="11"/>
      <c r="OQ249" s="11"/>
      <c r="OR249" s="11"/>
      <c r="OS249" s="11"/>
      <c r="OT249" s="11"/>
      <c r="OU249" s="11"/>
      <c r="OV249" s="11"/>
      <c r="OW249" s="11"/>
      <c r="OX249" s="11"/>
      <c r="OY249" s="11"/>
      <c r="OZ249" s="11"/>
      <c r="PA249" s="11"/>
      <c r="PB249" s="11"/>
      <c r="PC249" s="11"/>
      <c r="PD249" s="11"/>
      <c r="PE249" s="11"/>
      <c r="PF249" s="11"/>
      <c r="PG249" s="11"/>
      <c r="PH249" s="11"/>
      <c r="PI249" s="11"/>
      <c r="PJ249" s="11"/>
      <c r="PK249" s="11"/>
      <c r="PL249" s="11"/>
      <c r="PM249" s="11"/>
      <c r="PN249" s="11"/>
      <c r="PO249" s="11"/>
      <c r="PP249" s="11"/>
      <c r="PQ249" s="11"/>
      <c r="PR249" s="11"/>
      <c r="PS249" s="11"/>
      <c r="PT249" s="11"/>
      <c r="PU249" s="11"/>
      <c r="PV249" s="11"/>
      <c r="PW249" s="11"/>
      <c r="PX249" s="11"/>
      <c r="PY249" s="11"/>
      <c r="PZ249" s="11"/>
      <c r="QA249" s="11"/>
      <c r="QB249" s="11"/>
      <c r="QC249" s="11"/>
      <c r="QD249" s="11"/>
      <c r="QE249" s="11"/>
      <c r="QF249" s="11"/>
      <c r="QG249" s="11"/>
      <c r="QH249" s="11"/>
      <c r="QI249" s="11"/>
      <c r="QJ249" s="11"/>
      <c r="QK249" s="11"/>
      <c r="QL249" s="11"/>
      <c r="QM249" s="11"/>
      <c r="QN249" s="11"/>
      <c r="QO249" s="11"/>
      <c r="QP249" s="11"/>
      <c r="QQ249" s="11"/>
      <c r="QR249" s="11"/>
      <c r="QS249" s="11"/>
      <c r="QT249" s="11"/>
      <c r="QU249" s="11"/>
      <c r="QV249" s="11"/>
      <c r="QW249" s="11"/>
      <c r="QX249" s="11"/>
      <c r="QY249" s="11"/>
      <c r="QZ249" s="11"/>
      <c r="RA249" s="11"/>
      <c r="RB249" s="11"/>
      <c r="RC249" s="11"/>
      <c r="RD249" s="11"/>
      <c r="RE249" s="11"/>
      <c r="RF249" s="11"/>
      <c r="RG249" s="11"/>
      <c r="RH249" s="11"/>
      <c r="RI249" s="11"/>
      <c r="RJ249" s="11"/>
      <c r="RK249" s="11"/>
      <c r="RL249" s="11"/>
      <c r="RM249" s="11"/>
      <c r="RN249" s="11"/>
      <c r="RO249" s="11"/>
      <c r="RP249" s="11"/>
      <c r="RQ249" s="11"/>
      <c r="RR249" s="11"/>
      <c r="RS249" s="11"/>
      <c r="RT249" s="11"/>
      <c r="RU249" s="11"/>
      <c r="RV249" s="11"/>
      <c r="RW249" s="11"/>
      <c r="RX249" s="11"/>
      <c r="RY249" s="11"/>
      <c r="RZ249" s="11"/>
      <c r="SA249" s="11"/>
      <c r="SB249" s="11"/>
      <c r="SC249" s="11"/>
      <c r="SD249" s="11"/>
      <c r="SE249" s="11"/>
      <c r="SF249" s="11"/>
      <c r="SG249" s="11"/>
      <c r="SH249" s="11"/>
      <c r="SI249" s="11"/>
      <c r="SJ249" s="11"/>
      <c r="SK249" s="11"/>
      <c r="SL249" s="11"/>
      <c r="SM249" s="11"/>
      <c r="SN249" s="11"/>
      <c r="SO249" s="11"/>
      <c r="SP249" s="11"/>
      <c r="SQ249" s="11"/>
      <c r="SR249" s="11"/>
      <c r="SS249" s="11"/>
      <c r="ST249" s="11"/>
      <c r="SU249" s="11"/>
      <c r="SV249" s="11"/>
      <c r="SW249" s="11"/>
      <c r="SX249" s="11"/>
      <c r="SY249" s="11"/>
      <c r="SZ249" s="11"/>
      <c r="TA249" s="11"/>
      <c r="TB249" s="11"/>
      <c r="TC249" s="11"/>
      <c r="TD249" s="11"/>
      <c r="TE249" s="11"/>
      <c r="TF249" s="11"/>
      <c r="TG249" s="11"/>
      <c r="TH249" s="11"/>
      <c r="TI249" s="11"/>
      <c r="TJ249" s="11"/>
      <c r="TK249" s="11"/>
      <c r="TL249" s="11"/>
      <c r="TM249" s="11"/>
      <c r="TN249" s="11"/>
      <c r="TO249" s="11"/>
      <c r="TP249" s="11"/>
      <c r="TQ249" s="11"/>
      <c r="TR249" s="11"/>
      <c r="TS249" s="11"/>
      <c r="TT249" s="11"/>
      <c r="TU249" s="11"/>
      <c r="TV249" s="11"/>
      <c r="TW249" s="11"/>
      <c r="TX249" s="11"/>
      <c r="TY249" s="11"/>
      <c r="TZ249" s="11"/>
      <c r="UA249" s="11"/>
      <c r="UB249" s="11"/>
      <c r="UC249" s="11"/>
      <c r="UD249" s="11"/>
      <c r="UE249" s="11"/>
      <c r="UF249" s="11"/>
      <c r="UG249" s="11"/>
      <c r="UH249" s="11"/>
      <c r="UI249" s="11"/>
      <c r="UJ249" s="11"/>
      <c r="UK249" s="11"/>
      <c r="UL249" s="11"/>
      <c r="UM249" s="11"/>
      <c r="UN249" s="11"/>
      <c r="UO249" s="11"/>
      <c r="UP249" s="11"/>
      <c r="UQ249" s="11"/>
      <c r="UR249" s="11"/>
      <c r="US249" s="11"/>
      <c r="UT249" s="11"/>
      <c r="UU249" s="11"/>
      <c r="UV249" s="11"/>
      <c r="UW249" s="11"/>
      <c r="UX249" s="11"/>
      <c r="UY249" s="11"/>
      <c r="UZ249" s="11"/>
      <c r="VA249" s="11"/>
      <c r="VB249" s="11"/>
      <c r="VC249" s="11"/>
      <c r="VD249" s="11"/>
      <c r="VE249" s="11"/>
      <c r="VF249" s="11"/>
      <c r="VG249" s="11"/>
      <c r="VH249" s="11"/>
      <c r="VI249" s="11"/>
      <c r="VJ249" s="11"/>
      <c r="VK249" s="11"/>
      <c r="VL249" s="11"/>
      <c r="VM249" s="11"/>
      <c r="VN249" s="11"/>
      <c r="VO249" s="11"/>
      <c r="VP249" s="11"/>
      <c r="VQ249" s="11"/>
      <c r="VR249" s="11"/>
      <c r="VS249" s="11"/>
      <c r="VT249" s="11"/>
      <c r="VU249" s="11"/>
      <c r="VV249" s="11"/>
      <c r="VW249" s="11"/>
      <c r="VX249" s="11"/>
      <c r="VY249" s="11"/>
      <c r="VZ249" s="11"/>
      <c r="WA249" s="11"/>
      <c r="WB249" s="11"/>
      <c r="WC249" s="11"/>
      <c r="WD249" s="11"/>
      <c r="WE249" s="11"/>
      <c r="WF249" s="11"/>
      <c r="WG249" s="11"/>
      <c r="WH249" s="11"/>
      <c r="WI249" s="11"/>
      <c r="WJ249" s="11"/>
      <c r="WK249" s="11"/>
      <c r="WL249" s="11"/>
      <c r="WM249" s="11"/>
      <c r="WN249" s="11"/>
      <c r="WO249" s="11"/>
      <c r="WP249" s="11"/>
      <c r="WQ249" s="11"/>
      <c r="WR249" s="11"/>
      <c r="WS249" s="11"/>
      <c r="WT249" s="11"/>
      <c r="WU249" s="11"/>
      <c r="WV249" s="11"/>
      <c r="WW249" s="11"/>
      <c r="WX249" s="11"/>
      <c r="WY249" s="11"/>
      <c r="WZ249" s="11"/>
      <c r="XA249" s="11"/>
      <c r="XB249" s="11"/>
      <c r="XC249" s="11"/>
      <c r="XD249" s="11"/>
      <c r="XE249" s="11"/>
      <c r="XF249" s="11"/>
      <c r="XG249" s="11"/>
      <c r="XH249" s="11"/>
      <c r="XI249" s="11"/>
      <c r="XJ249" s="11"/>
      <c r="XK249" s="11"/>
      <c r="XL249" s="11"/>
      <c r="XM249" s="11"/>
      <c r="XN249" s="11"/>
      <c r="XO249" s="11"/>
      <c r="XP249" s="11"/>
      <c r="XQ249" s="11"/>
      <c r="XR249" s="11"/>
      <c r="XS249" s="11"/>
      <c r="XT249" s="11"/>
      <c r="XU249" s="11"/>
      <c r="XV249" s="11"/>
      <c r="XW249" s="11"/>
      <c r="XX249" s="11"/>
      <c r="XY249" s="11"/>
      <c r="XZ249" s="11"/>
      <c r="YA249" s="11"/>
      <c r="YB249" s="11"/>
      <c r="YC249" s="11"/>
      <c r="YD249" s="11"/>
      <c r="YE249" s="11"/>
      <c r="YF249" s="11"/>
      <c r="YG249" s="11"/>
      <c r="YH249" s="11"/>
      <c r="YI249" s="11"/>
      <c r="YJ249" s="11"/>
      <c r="YK249" s="11"/>
      <c r="YL249" s="11"/>
      <c r="YM249" s="11"/>
      <c r="YN249" s="11"/>
      <c r="YO249" s="11"/>
      <c r="YP249" s="11"/>
      <c r="YQ249" s="11"/>
      <c r="YR249" s="11"/>
      <c r="YS249" s="11"/>
      <c r="YT249" s="11"/>
      <c r="YU249" s="11"/>
      <c r="YV249" s="11"/>
      <c r="YW249" s="11"/>
      <c r="YX249" s="11"/>
      <c r="YY249" s="11"/>
      <c r="YZ249" s="11"/>
      <c r="ZA249" s="11"/>
      <c r="ZB249" s="11"/>
      <c r="ZC249" s="11"/>
      <c r="ZD249" s="11"/>
      <c r="ZE249" s="11"/>
      <c r="ZF249" s="11"/>
      <c r="ZG249" s="11"/>
      <c r="ZH249" s="11"/>
      <c r="ZI249" s="11"/>
      <c r="ZJ249" s="11"/>
      <c r="ZK249" s="11"/>
      <c r="ZL249" s="11"/>
      <c r="ZM249" s="11"/>
      <c r="ZN249" s="11"/>
      <c r="ZO249" s="11"/>
      <c r="ZP249" s="11"/>
      <c r="ZQ249" s="11"/>
      <c r="ZR249" s="11"/>
      <c r="ZS249" s="11"/>
      <c r="ZT249" s="11"/>
      <c r="ZU249" s="11"/>
      <c r="ZV249" s="11"/>
      <c r="ZW249" s="11"/>
      <c r="ZX249" s="11"/>
      <c r="ZY249" s="11"/>
      <c r="ZZ249" s="11"/>
      <c r="AAA249" s="11"/>
      <c r="AAB249" s="11"/>
      <c r="AAC249" s="11"/>
      <c r="AAD249" s="11"/>
      <c r="AAE249" s="11"/>
      <c r="AAF249" s="11"/>
      <c r="AAG249" s="11"/>
      <c r="AAH249" s="11"/>
      <c r="AAI249" s="11"/>
      <c r="AAJ249" s="11"/>
      <c r="AAK249" s="11"/>
      <c r="AAL249" s="11"/>
      <c r="AAM249" s="11"/>
      <c r="AAN249" s="11"/>
      <c r="AAO249" s="11"/>
      <c r="AAP249" s="11"/>
      <c r="AAQ249" s="11"/>
      <c r="AAR249" s="11"/>
      <c r="AAS249" s="11"/>
      <c r="AAT249" s="11"/>
      <c r="AAU249" s="11"/>
      <c r="AAV249" s="11"/>
      <c r="AAW249" s="11"/>
      <c r="AAX249" s="11"/>
      <c r="AAY249" s="11"/>
      <c r="AAZ249" s="11"/>
      <c r="ABA249" s="11"/>
      <c r="ABB249" s="11"/>
      <c r="ABC249" s="11"/>
      <c r="ABD249" s="11"/>
      <c r="ABE249" s="11"/>
      <c r="ABF249" s="11"/>
      <c r="ABG249" s="11"/>
      <c r="ABH249" s="11"/>
      <c r="ABI249" s="11"/>
      <c r="ABJ249" s="11"/>
      <c r="ABK249" s="11"/>
      <c r="ABL249" s="11"/>
      <c r="ABM249" s="11"/>
      <c r="ABN249" s="11"/>
      <c r="ABO249" s="11"/>
      <c r="ABP249" s="11"/>
      <c r="ABQ249" s="11"/>
      <c r="ABR249" s="11"/>
      <c r="ABS249" s="11"/>
      <c r="ABT249" s="11"/>
      <c r="ABU249" s="11"/>
      <c r="ABV249" s="11"/>
      <c r="ABW249" s="11"/>
      <c r="ABX249" s="11"/>
      <c r="ABY249" s="11"/>
      <c r="ABZ249" s="11"/>
      <c r="ACA249" s="11"/>
      <c r="ACB249" s="11"/>
      <c r="ACC249" s="11"/>
      <c r="ACD249" s="11"/>
      <c r="ACE249" s="11"/>
      <c r="ACF249" s="11"/>
      <c r="ACG249" s="11"/>
      <c r="ACH249" s="11"/>
      <c r="ACI249" s="11"/>
      <c r="ACJ249" s="11"/>
      <c r="ACK249" s="11"/>
      <c r="ACL249" s="11"/>
      <c r="ACM249" s="11"/>
      <c r="ACN249" s="11"/>
      <c r="ACO249" s="11"/>
      <c r="ACP249" s="11"/>
      <c r="ACQ249" s="11"/>
      <c r="ACR249" s="11"/>
      <c r="ACS249" s="11"/>
      <c r="ACT249" s="11"/>
      <c r="ACU249" s="11"/>
      <c r="ACV249" s="11"/>
      <c r="ACW249" s="11"/>
      <c r="ACX249" s="11"/>
      <c r="ACY249" s="11"/>
      <c r="ACZ249" s="11"/>
      <c r="ADA249" s="11"/>
      <c r="ADB249" s="11"/>
      <c r="ADC249" s="11"/>
      <c r="ADD249" s="11"/>
      <c r="ADE249" s="11"/>
      <c r="ADF249" s="11"/>
      <c r="ADG249" s="11"/>
      <c r="ADH249" s="11"/>
      <c r="ADI249" s="11"/>
      <c r="ADJ249" s="11"/>
      <c r="ADK249" s="11"/>
      <c r="ADL249" s="11"/>
      <c r="ADM249" s="11"/>
      <c r="ADN249" s="11"/>
      <c r="ADO249" s="11"/>
      <c r="ADP249" s="11"/>
      <c r="ADQ249" s="11"/>
      <c r="ADR249" s="11"/>
      <c r="ADS249" s="11"/>
      <c r="ADT249" s="11"/>
      <c r="ADU249" s="11"/>
      <c r="ADV249" s="11"/>
      <c r="ADW249" s="11"/>
      <c r="ADX249" s="11"/>
      <c r="ADY249" s="11"/>
      <c r="ADZ249" s="11"/>
      <c r="AEA249" s="11"/>
      <c r="AEB249" s="11"/>
      <c r="AEC249" s="11"/>
      <c r="AED249" s="11"/>
      <c r="AEE249" s="11"/>
      <c r="AEF249" s="11"/>
      <c r="AEG249" s="11"/>
      <c r="AEH249" s="11"/>
      <c r="AEI249" s="11"/>
      <c r="AEJ249" s="11"/>
      <c r="AEK249" s="11"/>
      <c r="AEL249" s="11"/>
      <c r="AEM249" s="11"/>
      <c r="AEN249" s="11"/>
      <c r="AEO249" s="11"/>
      <c r="AEP249" s="11"/>
      <c r="AEQ249" s="11"/>
      <c r="AER249" s="11"/>
      <c r="AES249" s="11"/>
      <c r="AET249" s="11"/>
      <c r="AEU249" s="11"/>
      <c r="AEV249" s="11"/>
      <c r="AEW249" s="11"/>
      <c r="AEX249" s="11"/>
      <c r="AEY249" s="11"/>
      <c r="AEZ249" s="11"/>
      <c r="AFA249" s="11"/>
      <c r="AFB249" s="11"/>
      <c r="AFC249" s="11"/>
      <c r="AFD249" s="11"/>
      <c r="AFE249" s="11"/>
      <c r="AFF249" s="11"/>
      <c r="AFG249" s="11"/>
      <c r="AFH249" s="11"/>
      <c r="AFI249" s="11"/>
      <c r="AFJ249" s="11"/>
      <c r="AFK249" s="11"/>
      <c r="AFL249" s="11"/>
      <c r="AFM249" s="11"/>
      <c r="AFN249" s="11"/>
      <c r="AFO249" s="11"/>
      <c r="AFP249" s="11"/>
      <c r="AFQ249" s="11"/>
      <c r="AFR249" s="11"/>
      <c r="AFS249" s="11"/>
      <c r="AFT249" s="11"/>
      <c r="AFU249" s="11"/>
      <c r="AFV249" s="11"/>
      <c r="AFW249" s="11"/>
      <c r="AFX249" s="11"/>
      <c r="AFY249" s="11"/>
      <c r="AFZ249" s="11"/>
      <c r="AGA249" s="11"/>
      <c r="AGB249" s="11"/>
      <c r="AGC249" s="11"/>
      <c r="AGD249" s="11"/>
      <c r="AGE249" s="11"/>
      <c r="AGF249" s="11"/>
      <c r="AGG249" s="11"/>
      <c r="AGH249" s="11"/>
      <c r="AGI249" s="11"/>
      <c r="AGJ249" s="11"/>
      <c r="AGK249" s="11"/>
      <c r="AGL249" s="11"/>
      <c r="AGM249" s="11"/>
      <c r="AGN249" s="11"/>
      <c r="AGO249" s="11"/>
      <c r="AGP249" s="11"/>
      <c r="AGQ249" s="11"/>
      <c r="AGR249" s="11"/>
      <c r="AGS249" s="11"/>
      <c r="AGT249" s="11"/>
      <c r="AGU249" s="11"/>
      <c r="AGV249" s="11"/>
      <c r="AGW249" s="11"/>
      <c r="AGX249" s="11"/>
      <c r="AGY249" s="11"/>
      <c r="AGZ249" s="11"/>
      <c r="AHA249" s="11"/>
      <c r="AHB249" s="11"/>
      <c r="AHC249" s="11"/>
      <c r="AHD249" s="11"/>
      <c r="AHE249" s="11"/>
      <c r="AHF249" s="11"/>
      <c r="AHG249" s="11"/>
      <c r="AHH249" s="11"/>
      <c r="AHI249" s="11"/>
      <c r="AHJ249" s="11"/>
      <c r="AHK249" s="11"/>
      <c r="AHL249" s="11"/>
      <c r="AHM249" s="11"/>
      <c r="AHN249" s="11"/>
      <c r="AHO249" s="11"/>
      <c r="AHP249" s="11"/>
      <c r="AHQ249" s="11"/>
      <c r="AHR249" s="11"/>
      <c r="AHS249" s="11"/>
      <c r="AHT249" s="11"/>
      <c r="AHU249" s="11"/>
      <c r="AHV249" s="11"/>
      <c r="AHW249" s="11"/>
      <c r="AHX249" s="11"/>
      <c r="AHY249" s="11"/>
      <c r="AHZ249" s="11"/>
      <c r="AIA249" s="11"/>
      <c r="AIB249" s="11"/>
      <c r="AIC249" s="11"/>
      <c r="AID249" s="11"/>
      <c r="AIE249" s="11"/>
      <c r="AIF249" s="11"/>
      <c r="AIG249" s="11"/>
      <c r="AIH249" s="11"/>
      <c r="AII249" s="11"/>
      <c r="AIJ249" s="11"/>
      <c r="AIK249" s="11"/>
      <c r="AIL249" s="11"/>
      <c r="AIM249" s="11"/>
      <c r="AIN249" s="11"/>
      <c r="AIO249" s="11"/>
      <c r="AIP249" s="11"/>
      <c r="AIQ249" s="11"/>
      <c r="AIR249" s="11"/>
      <c r="AIS249" s="11"/>
      <c r="AIT249" s="11"/>
      <c r="AIU249" s="11"/>
      <c r="AIV249" s="11"/>
      <c r="AIW249" s="11"/>
      <c r="AIX249" s="11"/>
      <c r="AIY249" s="11"/>
      <c r="AIZ249" s="11"/>
      <c r="AJA249" s="11"/>
      <c r="AJB249" s="11"/>
      <c r="AJC249" s="11"/>
      <c r="AJD249" s="11"/>
      <c r="AJE249" s="11"/>
      <c r="AJF249" s="11"/>
      <c r="AJG249" s="11"/>
      <c r="AJH249" s="11"/>
      <c r="AJI249" s="11"/>
      <c r="AJJ249" s="11"/>
      <c r="AJK249" s="11"/>
      <c r="AJL249" s="11"/>
      <c r="AJM249" s="11"/>
      <c r="AJN249" s="11"/>
      <c r="AJO249" s="11"/>
      <c r="AJP249" s="11"/>
      <c r="AJQ249" s="11"/>
      <c r="AJR249" s="11"/>
      <c r="AJS249" s="11"/>
      <c r="AJT249" s="11"/>
      <c r="AJU249" s="11"/>
      <c r="AJV249" s="11"/>
      <c r="AJW249" s="11"/>
      <c r="AJX249" s="11"/>
      <c r="AJY249" s="11"/>
      <c r="AJZ249" s="11"/>
      <c r="AKA249" s="11"/>
      <c r="AKB249" s="11"/>
      <c r="AKC249" s="11"/>
      <c r="AKD249" s="11"/>
      <c r="AKE249" s="11"/>
      <c r="AKF249" s="11"/>
      <c r="AKG249" s="11"/>
      <c r="AKH249" s="11"/>
      <c r="AKI249" s="11"/>
      <c r="AKJ249" s="11"/>
      <c r="AKK249" s="11"/>
      <c r="AKL249" s="11"/>
      <c r="AKM249" s="11"/>
      <c r="AKN249" s="11"/>
      <c r="AKO249" s="11"/>
      <c r="AKP249" s="11"/>
      <c r="AKQ249" s="11"/>
      <c r="AKR249" s="11"/>
      <c r="AKS249" s="11"/>
      <c r="AKT249" s="11"/>
      <c r="AKU249" s="11"/>
      <c r="AKV249" s="11"/>
      <c r="AKW249" s="11"/>
      <c r="AKX249" s="11"/>
      <c r="AKY249" s="11"/>
      <c r="AKZ249" s="11"/>
      <c r="ALA249" s="11"/>
      <c r="ALB249" s="11"/>
      <c r="ALC249" s="11"/>
      <c r="ALD249" s="11"/>
      <c r="ALE249" s="11"/>
      <c r="ALF249" s="11"/>
      <c r="ALG249" s="11"/>
      <c r="ALH249" s="11"/>
      <c r="ALI249" s="11"/>
      <c r="ALJ249" s="11"/>
      <c r="ALK249" s="11"/>
      <c r="ALL249" s="11"/>
      <c r="ALM249" s="11"/>
      <c r="ALN249" s="11"/>
      <c r="ALO249" s="11"/>
      <c r="ALP249" s="11"/>
      <c r="ALQ249" s="11"/>
      <c r="ALR249" s="11"/>
      <c r="ALS249" s="11"/>
      <c r="ALT249" s="11"/>
      <c r="ALU249" s="11"/>
      <c r="ALV249" s="11"/>
      <c r="ALW249" s="11"/>
      <c r="ALX249" s="11"/>
      <c r="ALY249" s="11"/>
      <c r="ALZ249" s="11"/>
      <c r="AMA249" s="11"/>
      <c r="AMB249" s="11"/>
      <c r="AMC249" s="11"/>
    </row>
    <row r="250" spans="1:1017" s="50" customFormat="1" ht="24.75" customHeight="1">
      <c r="A250" s="9">
        <v>11</v>
      </c>
      <c r="B250" s="9" t="s">
        <v>143</v>
      </c>
      <c r="C250" s="10" t="s">
        <v>204</v>
      </c>
      <c r="D250" s="9">
        <v>14</v>
      </c>
      <c r="E250" s="9">
        <v>16</v>
      </c>
      <c r="F250" s="9">
        <v>1</v>
      </c>
      <c r="G250" s="9">
        <v>15</v>
      </c>
      <c r="H250" s="232">
        <v>885</v>
      </c>
      <c r="I250" s="232">
        <v>38.4</v>
      </c>
      <c r="J250" s="232">
        <v>846.6</v>
      </c>
      <c r="K250" s="9">
        <v>56</v>
      </c>
      <c r="L250" s="9">
        <v>4</v>
      </c>
      <c r="M250" s="9">
        <v>52</v>
      </c>
      <c r="N250" s="229" t="s">
        <v>205</v>
      </c>
      <c r="O250" s="229" t="s">
        <v>206</v>
      </c>
      <c r="P250" s="153" t="s">
        <v>735</v>
      </c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  <c r="IY250" s="11"/>
      <c r="IZ250" s="11"/>
      <c r="JA250" s="11"/>
      <c r="JB250" s="11"/>
      <c r="JC250" s="11"/>
      <c r="JD250" s="11"/>
      <c r="JE250" s="11"/>
      <c r="JF250" s="11"/>
      <c r="JG250" s="11"/>
      <c r="JH250" s="11"/>
      <c r="JI250" s="11"/>
      <c r="JJ250" s="11"/>
      <c r="JK250" s="11"/>
      <c r="JL250" s="11"/>
      <c r="JM250" s="11"/>
      <c r="JN250" s="11"/>
      <c r="JO250" s="11"/>
      <c r="JP250" s="11"/>
      <c r="JQ250" s="11"/>
      <c r="JR250" s="11"/>
      <c r="JS250" s="11"/>
      <c r="JT250" s="11"/>
      <c r="JU250" s="11"/>
      <c r="JV250" s="11"/>
      <c r="JW250" s="11"/>
      <c r="JX250" s="11"/>
      <c r="JY250" s="11"/>
      <c r="JZ250" s="11"/>
      <c r="KA250" s="11"/>
      <c r="KB250" s="11"/>
      <c r="KC250" s="11"/>
      <c r="KD250" s="11"/>
      <c r="KE250" s="11"/>
      <c r="KF250" s="11"/>
      <c r="KG250" s="11"/>
      <c r="KH250" s="11"/>
      <c r="KI250" s="11"/>
      <c r="KJ250" s="11"/>
      <c r="KK250" s="11"/>
      <c r="KL250" s="11"/>
      <c r="KM250" s="11"/>
      <c r="KN250" s="11"/>
      <c r="KO250" s="11"/>
      <c r="KP250" s="11"/>
      <c r="KQ250" s="11"/>
      <c r="KR250" s="11"/>
      <c r="KS250" s="11"/>
      <c r="KT250" s="11"/>
      <c r="KU250" s="11"/>
      <c r="KV250" s="11"/>
      <c r="KW250" s="11"/>
      <c r="KX250" s="11"/>
      <c r="KY250" s="11"/>
      <c r="KZ250" s="11"/>
      <c r="LA250" s="11"/>
      <c r="LB250" s="11"/>
      <c r="LC250" s="11"/>
      <c r="LD250" s="11"/>
      <c r="LE250" s="11"/>
      <c r="LF250" s="11"/>
      <c r="LG250" s="11"/>
      <c r="LH250" s="11"/>
      <c r="LI250" s="11"/>
      <c r="LJ250" s="11"/>
      <c r="LK250" s="11"/>
      <c r="LL250" s="11"/>
      <c r="LM250" s="11"/>
      <c r="LN250" s="11"/>
      <c r="LO250" s="11"/>
      <c r="LP250" s="11"/>
      <c r="LQ250" s="11"/>
      <c r="LR250" s="11"/>
      <c r="LS250" s="11"/>
      <c r="LT250" s="11"/>
      <c r="LU250" s="11"/>
      <c r="LV250" s="11"/>
      <c r="LW250" s="11"/>
      <c r="LX250" s="11"/>
      <c r="LY250" s="11"/>
      <c r="LZ250" s="11"/>
      <c r="MA250" s="11"/>
      <c r="MB250" s="11"/>
      <c r="MC250" s="11"/>
      <c r="MD250" s="11"/>
      <c r="ME250" s="11"/>
      <c r="MF250" s="11"/>
      <c r="MG250" s="11"/>
      <c r="MH250" s="11"/>
      <c r="MI250" s="11"/>
      <c r="MJ250" s="11"/>
      <c r="MK250" s="11"/>
      <c r="ML250" s="11"/>
      <c r="MM250" s="11"/>
      <c r="MN250" s="11"/>
      <c r="MO250" s="11"/>
      <c r="MP250" s="11"/>
      <c r="MQ250" s="11"/>
      <c r="MR250" s="11"/>
      <c r="MS250" s="11"/>
      <c r="MT250" s="11"/>
      <c r="MU250" s="11"/>
      <c r="MV250" s="11"/>
      <c r="MW250" s="11"/>
      <c r="MX250" s="11"/>
      <c r="MY250" s="11"/>
      <c r="MZ250" s="11"/>
      <c r="NA250" s="11"/>
      <c r="NB250" s="11"/>
      <c r="NC250" s="11"/>
      <c r="ND250" s="11"/>
      <c r="NE250" s="11"/>
      <c r="NF250" s="11"/>
      <c r="NG250" s="11"/>
      <c r="NH250" s="11"/>
      <c r="NI250" s="11"/>
      <c r="NJ250" s="11"/>
      <c r="NK250" s="11"/>
      <c r="NL250" s="11"/>
      <c r="NM250" s="11"/>
      <c r="NN250" s="11"/>
      <c r="NO250" s="11"/>
      <c r="NP250" s="11"/>
      <c r="NQ250" s="11"/>
      <c r="NR250" s="11"/>
      <c r="NS250" s="11"/>
      <c r="NT250" s="11"/>
      <c r="NU250" s="11"/>
      <c r="NV250" s="11"/>
      <c r="NW250" s="11"/>
      <c r="NX250" s="11"/>
      <c r="NY250" s="11"/>
      <c r="NZ250" s="11"/>
      <c r="OA250" s="11"/>
      <c r="OB250" s="11"/>
      <c r="OC250" s="11"/>
      <c r="OD250" s="11"/>
      <c r="OE250" s="11"/>
      <c r="OF250" s="11"/>
      <c r="OG250" s="11"/>
      <c r="OH250" s="11"/>
      <c r="OI250" s="11"/>
      <c r="OJ250" s="11"/>
      <c r="OK250" s="11"/>
      <c r="OL250" s="11"/>
      <c r="OM250" s="11"/>
      <c r="ON250" s="11"/>
      <c r="OO250" s="11"/>
      <c r="OP250" s="11"/>
      <c r="OQ250" s="11"/>
      <c r="OR250" s="11"/>
      <c r="OS250" s="11"/>
      <c r="OT250" s="11"/>
      <c r="OU250" s="11"/>
      <c r="OV250" s="11"/>
      <c r="OW250" s="11"/>
      <c r="OX250" s="11"/>
      <c r="OY250" s="11"/>
      <c r="OZ250" s="11"/>
      <c r="PA250" s="11"/>
      <c r="PB250" s="11"/>
      <c r="PC250" s="11"/>
      <c r="PD250" s="11"/>
      <c r="PE250" s="11"/>
      <c r="PF250" s="11"/>
      <c r="PG250" s="11"/>
      <c r="PH250" s="11"/>
      <c r="PI250" s="11"/>
      <c r="PJ250" s="11"/>
      <c r="PK250" s="11"/>
      <c r="PL250" s="11"/>
      <c r="PM250" s="11"/>
      <c r="PN250" s="11"/>
      <c r="PO250" s="11"/>
      <c r="PP250" s="11"/>
      <c r="PQ250" s="11"/>
      <c r="PR250" s="11"/>
      <c r="PS250" s="11"/>
      <c r="PT250" s="11"/>
      <c r="PU250" s="11"/>
      <c r="PV250" s="11"/>
      <c r="PW250" s="11"/>
      <c r="PX250" s="11"/>
      <c r="PY250" s="11"/>
      <c r="PZ250" s="11"/>
      <c r="QA250" s="11"/>
      <c r="QB250" s="11"/>
      <c r="QC250" s="11"/>
      <c r="QD250" s="11"/>
      <c r="QE250" s="11"/>
      <c r="QF250" s="11"/>
      <c r="QG250" s="11"/>
      <c r="QH250" s="11"/>
      <c r="QI250" s="11"/>
      <c r="QJ250" s="11"/>
      <c r="QK250" s="11"/>
      <c r="QL250" s="11"/>
      <c r="QM250" s="11"/>
      <c r="QN250" s="11"/>
      <c r="QO250" s="11"/>
      <c r="QP250" s="11"/>
      <c r="QQ250" s="11"/>
      <c r="QR250" s="11"/>
      <c r="QS250" s="11"/>
      <c r="QT250" s="11"/>
      <c r="QU250" s="11"/>
      <c r="QV250" s="11"/>
      <c r="QW250" s="11"/>
      <c r="QX250" s="11"/>
      <c r="QY250" s="11"/>
      <c r="QZ250" s="11"/>
      <c r="RA250" s="11"/>
      <c r="RB250" s="11"/>
      <c r="RC250" s="11"/>
      <c r="RD250" s="11"/>
      <c r="RE250" s="11"/>
      <c r="RF250" s="11"/>
      <c r="RG250" s="11"/>
      <c r="RH250" s="11"/>
      <c r="RI250" s="11"/>
      <c r="RJ250" s="11"/>
      <c r="RK250" s="11"/>
      <c r="RL250" s="11"/>
      <c r="RM250" s="11"/>
      <c r="RN250" s="11"/>
      <c r="RO250" s="11"/>
      <c r="RP250" s="11"/>
      <c r="RQ250" s="11"/>
      <c r="RR250" s="11"/>
      <c r="RS250" s="11"/>
      <c r="RT250" s="11"/>
      <c r="RU250" s="11"/>
      <c r="RV250" s="11"/>
      <c r="RW250" s="11"/>
      <c r="RX250" s="11"/>
      <c r="RY250" s="11"/>
      <c r="RZ250" s="11"/>
      <c r="SA250" s="11"/>
      <c r="SB250" s="11"/>
      <c r="SC250" s="11"/>
      <c r="SD250" s="11"/>
      <c r="SE250" s="11"/>
      <c r="SF250" s="11"/>
      <c r="SG250" s="11"/>
      <c r="SH250" s="11"/>
      <c r="SI250" s="11"/>
      <c r="SJ250" s="11"/>
      <c r="SK250" s="11"/>
      <c r="SL250" s="11"/>
      <c r="SM250" s="11"/>
      <c r="SN250" s="11"/>
      <c r="SO250" s="11"/>
      <c r="SP250" s="11"/>
      <c r="SQ250" s="11"/>
      <c r="SR250" s="11"/>
      <c r="SS250" s="11"/>
      <c r="ST250" s="11"/>
      <c r="SU250" s="11"/>
      <c r="SV250" s="11"/>
      <c r="SW250" s="11"/>
      <c r="SX250" s="11"/>
      <c r="SY250" s="11"/>
      <c r="SZ250" s="11"/>
      <c r="TA250" s="11"/>
      <c r="TB250" s="11"/>
      <c r="TC250" s="11"/>
      <c r="TD250" s="11"/>
      <c r="TE250" s="11"/>
      <c r="TF250" s="11"/>
      <c r="TG250" s="11"/>
      <c r="TH250" s="11"/>
      <c r="TI250" s="11"/>
      <c r="TJ250" s="11"/>
      <c r="TK250" s="11"/>
      <c r="TL250" s="11"/>
      <c r="TM250" s="11"/>
      <c r="TN250" s="11"/>
      <c r="TO250" s="11"/>
      <c r="TP250" s="11"/>
      <c r="TQ250" s="11"/>
      <c r="TR250" s="11"/>
      <c r="TS250" s="11"/>
      <c r="TT250" s="11"/>
      <c r="TU250" s="11"/>
      <c r="TV250" s="11"/>
      <c r="TW250" s="11"/>
      <c r="TX250" s="11"/>
      <c r="TY250" s="11"/>
      <c r="TZ250" s="11"/>
      <c r="UA250" s="11"/>
      <c r="UB250" s="11"/>
      <c r="UC250" s="11"/>
      <c r="UD250" s="11"/>
      <c r="UE250" s="11"/>
      <c r="UF250" s="11"/>
      <c r="UG250" s="11"/>
      <c r="UH250" s="11"/>
      <c r="UI250" s="11"/>
      <c r="UJ250" s="11"/>
      <c r="UK250" s="11"/>
      <c r="UL250" s="11"/>
      <c r="UM250" s="11"/>
      <c r="UN250" s="11"/>
      <c r="UO250" s="11"/>
      <c r="UP250" s="11"/>
      <c r="UQ250" s="11"/>
      <c r="UR250" s="11"/>
      <c r="US250" s="11"/>
      <c r="UT250" s="11"/>
      <c r="UU250" s="11"/>
      <c r="UV250" s="11"/>
      <c r="UW250" s="11"/>
      <c r="UX250" s="11"/>
      <c r="UY250" s="11"/>
      <c r="UZ250" s="11"/>
      <c r="VA250" s="11"/>
      <c r="VB250" s="11"/>
      <c r="VC250" s="11"/>
      <c r="VD250" s="11"/>
      <c r="VE250" s="11"/>
      <c r="VF250" s="11"/>
      <c r="VG250" s="11"/>
      <c r="VH250" s="11"/>
      <c r="VI250" s="11"/>
      <c r="VJ250" s="11"/>
      <c r="VK250" s="11"/>
      <c r="VL250" s="11"/>
      <c r="VM250" s="11"/>
      <c r="VN250" s="11"/>
      <c r="VO250" s="11"/>
      <c r="VP250" s="11"/>
      <c r="VQ250" s="11"/>
      <c r="VR250" s="11"/>
      <c r="VS250" s="11"/>
      <c r="VT250" s="11"/>
      <c r="VU250" s="11"/>
      <c r="VV250" s="11"/>
      <c r="VW250" s="11"/>
      <c r="VX250" s="11"/>
      <c r="VY250" s="11"/>
      <c r="VZ250" s="11"/>
      <c r="WA250" s="11"/>
      <c r="WB250" s="11"/>
      <c r="WC250" s="11"/>
      <c r="WD250" s="11"/>
      <c r="WE250" s="11"/>
      <c r="WF250" s="11"/>
      <c r="WG250" s="11"/>
      <c r="WH250" s="11"/>
      <c r="WI250" s="11"/>
      <c r="WJ250" s="11"/>
      <c r="WK250" s="11"/>
      <c r="WL250" s="11"/>
      <c r="WM250" s="11"/>
      <c r="WN250" s="11"/>
      <c r="WO250" s="11"/>
      <c r="WP250" s="11"/>
      <c r="WQ250" s="11"/>
      <c r="WR250" s="11"/>
      <c r="WS250" s="11"/>
      <c r="WT250" s="11"/>
      <c r="WU250" s="11"/>
      <c r="WV250" s="11"/>
      <c r="WW250" s="11"/>
      <c r="WX250" s="11"/>
      <c r="WY250" s="11"/>
      <c r="WZ250" s="11"/>
      <c r="XA250" s="11"/>
      <c r="XB250" s="11"/>
      <c r="XC250" s="11"/>
      <c r="XD250" s="11"/>
      <c r="XE250" s="11"/>
      <c r="XF250" s="11"/>
      <c r="XG250" s="11"/>
      <c r="XH250" s="11"/>
      <c r="XI250" s="11"/>
      <c r="XJ250" s="11"/>
      <c r="XK250" s="11"/>
      <c r="XL250" s="11"/>
      <c r="XM250" s="11"/>
      <c r="XN250" s="11"/>
      <c r="XO250" s="11"/>
      <c r="XP250" s="11"/>
      <c r="XQ250" s="11"/>
      <c r="XR250" s="11"/>
      <c r="XS250" s="11"/>
      <c r="XT250" s="11"/>
      <c r="XU250" s="11"/>
      <c r="XV250" s="11"/>
      <c r="XW250" s="11"/>
      <c r="XX250" s="11"/>
      <c r="XY250" s="11"/>
      <c r="XZ250" s="11"/>
      <c r="YA250" s="11"/>
      <c r="YB250" s="11"/>
      <c r="YC250" s="11"/>
      <c r="YD250" s="11"/>
      <c r="YE250" s="11"/>
      <c r="YF250" s="11"/>
      <c r="YG250" s="11"/>
      <c r="YH250" s="11"/>
      <c r="YI250" s="11"/>
      <c r="YJ250" s="11"/>
      <c r="YK250" s="11"/>
      <c r="YL250" s="11"/>
      <c r="YM250" s="11"/>
      <c r="YN250" s="11"/>
      <c r="YO250" s="11"/>
      <c r="YP250" s="11"/>
      <c r="YQ250" s="11"/>
      <c r="YR250" s="11"/>
      <c r="YS250" s="11"/>
      <c r="YT250" s="11"/>
      <c r="YU250" s="11"/>
      <c r="YV250" s="11"/>
      <c r="YW250" s="11"/>
      <c r="YX250" s="11"/>
      <c r="YY250" s="11"/>
      <c r="YZ250" s="11"/>
      <c r="ZA250" s="11"/>
      <c r="ZB250" s="11"/>
      <c r="ZC250" s="11"/>
      <c r="ZD250" s="11"/>
      <c r="ZE250" s="11"/>
      <c r="ZF250" s="11"/>
      <c r="ZG250" s="11"/>
      <c r="ZH250" s="11"/>
      <c r="ZI250" s="11"/>
      <c r="ZJ250" s="11"/>
      <c r="ZK250" s="11"/>
      <c r="ZL250" s="11"/>
      <c r="ZM250" s="11"/>
      <c r="ZN250" s="11"/>
      <c r="ZO250" s="11"/>
      <c r="ZP250" s="11"/>
      <c r="ZQ250" s="11"/>
      <c r="ZR250" s="11"/>
      <c r="ZS250" s="11"/>
      <c r="ZT250" s="11"/>
      <c r="ZU250" s="11"/>
      <c r="ZV250" s="11"/>
      <c r="ZW250" s="11"/>
      <c r="ZX250" s="11"/>
      <c r="ZY250" s="11"/>
      <c r="ZZ250" s="11"/>
      <c r="AAA250" s="11"/>
      <c r="AAB250" s="11"/>
      <c r="AAC250" s="11"/>
      <c r="AAD250" s="11"/>
      <c r="AAE250" s="11"/>
      <c r="AAF250" s="11"/>
      <c r="AAG250" s="11"/>
      <c r="AAH250" s="11"/>
      <c r="AAI250" s="11"/>
      <c r="AAJ250" s="11"/>
      <c r="AAK250" s="11"/>
      <c r="AAL250" s="11"/>
      <c r="AAM250" s="11"/>
      <c r="AAN250" s="11"/>
      <c r="AAO250" s="11"/>
      <c r="AAP250" s="11"/>
      <c r="AAQ250" s="11"/>
      <c r="AAR250" s="11"/>
      <c r="AAS250" s="11"/>
      <c r="AAT250" s="11"/>
      <c r="AAU250" s="11"/>
      <c r="AAV250" s="11"/>
      <c r="AAW250" s="11"/>
      <c r="AAX250" s="11"/>
      <c r="AAY250" s="11"/>
      <c r="AAZ250" s="11"/>
      <c r="ABA250" s="11"/>
      <c r="ABB250" s="11"/>
      <c r="ABC250" s="11"/>
      <c r="ABD250" s="11"/>
      <c r="ABE250" s="11"/>
      <c r="ABF250" s="11"/>
      <c r="ABG250" s="11"/>
      <c r="ABH250" s="11"/>
      <c r="ABI250" s="11"/>
      <c r="ABJ250" s="11"/>
      <c r="ABK250" s="11"/>
      <c r="ABL250" s="11"/>
      <c r="ABM250" s="11"/>
      <c r="ABN250" s="11"/>
      <c r="ABO250" s="11"/>
      <c r="ABP250" s="11"/>
      <c r="ABQ250" s="11"/>
      <c r="ABR250" s="11"/>
      <c r="ABS250" s="11"/>
      <c r="ABT250" s="11"/>
      <c r="ABU250" s="11"/>
      <c r="ABV250" s="11"/>
      <c r="ABW250" s="11"/>
      <c r="ABX250" s="11"/>
      <c r="ABY250" s="11"/>
      <c r="ABZ250" s="11"/>
      <c r="ACA250" s="11"/>
      <c r="ACB250" s="11"/>
      <c r="ACC250" s="11"/>
      <c r="ACD250" s="11"/>
      <c r="ACE250" s="11"/>
      <c r="ACF250" s="11"/>
      <c r="ACG250" s="11"/>
      <c r="ACH250" s="11"/>
      <c r="ACI250" s="11"/>
      <c r="ACJ250" s="11"/>
      <c r="ACK250" s="11"/>
      <c r="ACL250" s="11"/>
      <c r="ACM250" s="11"/>
      <c r="ACN250" s="11"/>
      <c r="ACO250" s="11"/>
      <c r="ACP250" s="11"/>
      <c r="ACQ250" s="11"/>
      <c r="ACR250" s="11"/>
      <c r="ACS250" s="11"/>
      <c r="ACT250" s="11"/>
      <c r="ACU250" s="11"/>
      <c r="ACV250" s="11"/>
      <c r="ACW250" s="11"/>
      <c r="ACX250" s="11"/>
      <c r="ACY250" s="11"/>
      <c r="ACZ250" s="11"/>
      <c r="ADA250" s="11"/>
      <c r="ADB250" s="11"/>
      <c r="ADC250" s="11"/>
      <c r="ADD250" s="11"/>
      <c r="ADE250" s="11"/>
      <c r="ADF250" s="11"/>
      <c r="ADG250" s="11"/>
      <c r="ADH250" s="11"/>
      <c r="ADI250" s="11"/>
      <c r="ADJ250" s="11"/>
      <c r="ADK250" s="11"/>
      <c r="ADL250" s="11"/>
      <c r="ADM250" s="11"/>
      <c r="ADN250" s="11"/>
      <c r="ADO250" s="11"/>
      <c r="ADP250" s="11"/>
      <c r="ADQ250" s="11"/>
      <c r="ADR250" s="11"/>
      <c r="ADS250" s="11"/>
      <c r="ADT250" s="11"/>
      <c r="ADU250" s="11"/>
      <c r="ADV250" s="11"/>
      <c r="ADW250" s="11"/>
      <c r="ADX250" s="11"/>
      <c r="ADY250" s="11"/>
      <c r="ADZ250" s="11"/>
      <c r="AEA250" s="11"/>
      <c r="AEB250" s="11"/>
      <c r="AEC250" s="11"/>
      <c r="AED250" s="11"/>
      <c r="AEE250" s="11"/>
      <c r="AEF250" s="11"/>
      <c r="AEG250" s="11"/>
      <c r="AEH250" s="11"/>
      <c r="AEI250" s="11"/>
      <c r="AEJ250" s="11"/>
      <c r="AEK250" s="11"/>
      <c r="AEL250" s="11"/>
      <c r="AEM250" s="11"/>
      <c r="AEN250" s="11"/>
      <c r="AEO250" s="11"/>
      <c r="AEP250" s="11"/>
      <c r="AEQ250" s="11"/>
      <c r="AER250" s="11"/>
      <c r="AES250" s="11"/>
      <c r="AET250" s="11"/>
      <c r="AEU250" s="11"/>
      <c r="AEV250" s="11"/>
      <c r="AEW250" s="11"/>
      <c r="AEX250" s="11"/>
      <c r="AEY250" s="11"/>
      <c r="AEZ250" s="11"/>
      <c r="AFA250" s="11"/>
      <c r="AFB250" s="11"/>
      <c r="AFC250" s="11"/>
      <c r="AFD250" s="11"/>
      <c r="AFE250" s="11"/>
      <c r="AFF250" s="11"/>
      <c r="AFG250" s="11"/>
      <c r="AFH250" s="11"/>
      <c r="AFI250" s="11"/>
      <c r="AFJ250" s="11"/>
      <c r="AFK250" s="11"/>
      <c r="AFL250" s="11"/>
      <c r="AFM250" s="11"/>
      <c r="AFN250" s="11"/>
      <c r="AFO250" s="11"/>
      <c r="AFP250" s="11"/>
      <c r="AFQ250" s="11"/>
      <c r="AFR250" s="11"/>
      <c r="AFS250" s="11"/>
      <c r="AFT250" s="11"/>
      <c r="AFU250" s="11"/>
      <c r="AFV250" s="11"/>
      <c r="AFW250" s="11"/>
      <c r="AFX250" s="11"/>
      <c r="AFY250" s="11"/>
      <c r="AFZ250" s="11"/>
      <c r="AGA250" s="11"/>
      <c r="AGB250" s="11"/>
      <c r="AGC250" s="11"/>
      <c r="AGD250" s="11"/>
      <c r="AGE250" s="11"/>
      <c r="AGF250" s="11"/>
      <c r="AGG250" s="11"/>
      <c r="AGH250" s="11"/>
      <c r="AGI250" s="11"/>
      <c r="AGJ250" s="11"/>
      <c r="AGK250" s="11"/>
      <c r="AGL250" s="11"/>
      <c r="AGM250" s="11"/>
      <c r="AGN250" s="11"/>
      <c r="AGO250" s="11"/>
      <c r="AGP250" s="11"/>
      <c r="AGQ250" s="11"/>
      <c r="AGR250" s="11"/>
      <c r="AGS250" s="11"/>
      <c r="AGT250" s="11"/>
      <c r="AGU250" s="11"/>
      <c r="AGV250" s="11"/>
      <c r="AGW250" s="11"/>
      <c r="AGX250" s="11"/>
      <c r="AGY250" s="11"/>
      <c r="AGZ250" s="11"/>
      <c r="AHA250" s="11"/>
      <c r="AHB250" s="11"/>
      <c r="AHC250" s="11"/>
      <c r="AHD250" s="11"/>
      <c r="AHE250" s="11"/>
      <c r="AHF250" s="11"/>
      <c r="AHG250" s="11"/>
      <c r="AHH250" s="11"/>
      <c r="AHI250" s="11"/>
      <c r="AHJ250" s="11"/>
      <c r="AHK250" s="11"/>
      <c r="AHL250" s="11"/>
      <c r="AHM250" s="11"/>
      <c r="AHN250" s="11"/>
      <c r="AHO250" s="11"/>
      <c r="AHP250" s="11"/>
      <c r="AHQ250" s="11"/>
      <c r="AHR250" s="11"/>
      <c r="AHS250" s="11"/>
      <c r="AHT250" s="11"/>
      <c r="AHU250" s="11"/>
      <c r="AHV250" s="11"/>
      <c r="AHW250" s="11"/>
      <c r="AHX250" s="11"/>
      <c r="AHY250" s="11"/>
      <c r="AHZ250" s="11"/>
      <c r="AIA250" s="11"/>
      <c r="AIB250" s="11"/>
      <c r="AIC250" s="11"/>
      <c r="AID250" s="11"/>
      <c r="AIE250" s="11"/>
      <c r="AIF250" s="11"/>
      <c r="AIG250" s="11"/>
      <c r="AIH250" s="11"/>
      <c r="AII250" s="11"/>
      <c r="AIJ250" s="11"/>
      <c r="AIK250" s="11"/>
      <c r="AIL250" s="11"/>
      <c r="AIM250" s="11"/>
      <c r="AIN250" s="11"/>
      <c r="AIO250" s="11"/>
      <c r="AIP250" s="11"/>
      <c r="AIQ250" s="11"/>
      <c r="AIR250" s="11"/>
      <c r="AIS250" s="11"/>
      <c r="AIT250" s="11"/>
      <c r="AIU250" s="11"/>
      <c r="AIV250" s="11"/>
      <c r="AIW250" s="11"/>
      <c r="AIX250" s="11"/>
      <c r="AIY250" s="11"/>
      <c r="AIZ250" s="11"/>
      <c r="AJA250" s="11"/>
      <c r="AJB250" s="11"/>
      <c r="AJC250" s="11"/>
      <c r="AJD250" s="11"/>
      <c r="AJE250" s="11"/>
      <c r="AJF250" s="11"/>
      <c r="AJG250" s="11"/>
      <c r="AJH250" s="11"/>
      <c r="AJI250" s="11"/>
      <c r="AJJ250" s="11"/>
      <c r="AJK250" s="11"/>
      <c r="AJL250" s="11"/>
      <c r="AJM250" s="11"/>
      <c r="AJN250" s="11"/>
      <c r="AJO250" s="11"/>
      <c r="AJP250" s="11"/>
      <c r="AJQ250" s="11"/>
      <c r="AJR250" s="11"/>
      <c r="AJS250" s="11"/>
      <c r="AJT250" s="11"/>
      <c r="AJU250" s="11"/>
      <c r="AJV250" s="11"/>
      <c r="AJW250" s="11"/>
      <c r="AJX250" s="11"/>
      <c r="AJY250" s="11"/>
      <c r="AJZ250" s="11"/>
      <c r="AKA250" s="11"/>
      <c r="AKB250" s="11"/>
      <c r="AKC250" s="11"/>
      <c r="AKD250" s="11"/>
      <c r="AKE250" s="11"/>
      <c r="AKF250" s="11"/>
      <c r="AKG250" s="11"/>
      <c r="AKH250" s="11"/>
      <c r="AKI250" s="11"/>
      <c r="AKJ250" s="11"/>
      <c r="AKK250" s="11"/>
      <c r="AKL250" s="11"/>
      <c r="AKM250" s="11"/>
      <c r="AKN250" s="11"/>
      <c r="AKO250" s="11"/>
      <c r="AKP250" s="11"/>
      <c r="AKQ250" s="11"/>
      <c r="AKR250" s="11"/>
      <c r="AKS250" s="11"/>
      <c r="AKT250" s="11"/>
      <c r="AKU250" s="11"/>
      <c r="AKV250" s="11"/>
      <c r="AKW250" s="11"/>
      <c r="AKX250" s="11"/>
      <c r="AKY250" s="11"/>
      <c r="AKZ250" s="11"/>
      <c r="ALA250" s="11"/>
      <c r="ALB250" s="11"/>
      <c r="ALC250" s="11"/>
      <c r="ALD250" s="11"/>
      <c r="ALE250" s="11"/>
      <c r="ALF250" s="11"/>
      <c r="ALG250" s="11"/>
      <c r="ALH250" s="11"/>
      <c r="ALI250" s="11"/>
      <c r="ALJ250" s="11"/>
      <c r="ALK250" s="11"/>
      <c r="ALL250" s="11"/>
      <c r="ALM250" s="11"/>
      <c r="ALN250" s="11"/>
      <c r="ALO250" s="11"/>
      <c r="ALP250" s="11"/>
      <c r="ALQ250" s="11"/>
      <c r="ALR250" s="11"/>
      <c r="ALS250" s="11"/>
      <c r="ALT250" s="11"/>
      <c r="ALU250" s="11"/>
      <c r="ALV250" s="11"/>
      <c r="ALW250" s="11"/>
      <c r="ALX250" s="11"/>
      <c r="ALY250" s="11"/>
      <c r="ALZ250" s="11"/>
      <c r="AMA250" s="11"/>
      <c r="AMB250" s="11"/>
      <c r="AMC250" s="11"/>
    </row>
    <row r="251" spans="1:1017" s="50" customFormat="1" ht="24.75" customHeight="1">
      <c r="A251" s="9">
        <v>12</v>
      </c>
      <c r="B251" s="9" t="s">
        <v>143</v>
      </c>
      <c r="C251" s="10" t="s">
        <v>141</v>
      </c>
      <c r="D251" s="9">
        <v>46</v>
      </c>
      <c r="E251" s="9">
        <v>32</v>
      </c>
      <c r="F251" s="9">
        <v>23</v>
      </c>
      <c r="G251" s="9">
        <v>9</v>
      </c>
      <c r="H251" s="232">
        <v>919.7</v>
      </c>
      <c r="I251" s="232">
        <v>447.9</v>
      </c>
      <c r="J251" s="232">
        <v>471.8</v>
      </c>
      <c r="K251" s="9">
        <v>73</v>
      </c>
      <c r="L251" s="9">
        <v>46</v>
      </c>
      <c r="M251" s="9">
        <v>27</v>
      </c>
      <c r="N251" s="229" t="s">
        <v>207</v>
      </c>
      <c r="O251" s="229" t="s">
        <v>208</v>
      </c>
      <c r="P251" s="153" t="s">
        <v>735</v>
      </c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  <c r="IX251" s="11"/>
      <c r="IY251" s="11"/>
      <c r="IZ251" s="11"/>
      <c r="JA251" s="11"/>
      <c r="JB251" s="11"/>
      <c r="JC251" s="11"/>
      <c r="JD251" s="11"/>
      <c r="JE251" s="11"/>
      <c r="JF251" s="11"/>
      <c r="JG251" s="11"/>
      <c r="JH251" s="11"/>
      <c r="JI251" s="11"/>
      <c r="JJ251" s="11"/>
      <c r="JK251" s="11"/>
      <c r="JL251" s="11"/>
      <c r="JM251" s="11"/>
      <c r="JN251" s="11"/>
      <c r="JO251" s="11"/>
      <c r="JP251" s="11"/>
      <c r="JQ251" s="11"/>
      <c r="JR251" s="11"/>
      <c r="JS251" s="11"/>
      <c r="JT251" s="11"/>
      <c r="JU251" s="11"/>
      <c r="JV251" s="11"/>
      <c r="JW251" s="11"/>
      <c r="JX251" s="11"/>
      <c r="JY251" s="11"/>
      <c r="JZ251" s="11"/>
      <c r="KA251" s="11"/>
      <c r="KB251" s="11"/>
      <c r="KC251" s="11"/>
      <c r="KD251" s="11"/>
      <c r="KE251" s="11"/>
      <c r="KF251" s="11"/>
      <c r="KG251" s="11"/>
      <c r="KH251" s="11"/>
      <c r="KI251" s="11"/>
      <c r="KJ251" s="11"/>
      <c r="KK251" s="11"/>
      <c r="KL251" s="11"/>
      <c r="KM251" s="11"/>
      <c r="KN251" s="11"/>
      <c r="KO251" s="11"/>
      <c r="KP251" s="11"/>
      <c r="KQ251" s="11"/>
      <c r="KR251" s="11"/>
      <c r="KS251" s="11"/>
      <c r="KT251" s="11"/>
      <c r="KU251" s="11"/>
      <c r="KV251" s="11"/>
      <c r="KW251" s="11"/>
      <c r="KX251" s="11"/>
      <c r="KY251" s="11"/>
      <c r="KZ251" s="11"/>
      <c r="LA251" s="11"/>
      <c r="LB251" s="11"/>
      <c r="LC251" s="11"/>
      <c r="LD251" s="11"/>
      <c r="LE251" s="11"/>
      <c r="LF251" s="11"/>
      <c r="LG251" s="11"/>
      <c r="LH251" s="11"/>
      <c r="LI251" s="11"/>
      <c r="LJ251" s="11"/>
      <c r="LK251" s="11"/>
      <c r="LL251" s="11"/>
      <c r="LM251" s="11"/>
      <c r="LN251" s="11"/>
      <c r="LO251" s="11"/>
      <c r="LP251" s="11"/>
      <c r="LQ251" s="11"/>
      <c r="LR251" s="11"/>
      <c r="LS251" s="11"/>
      <c r="LT251" s="11"/>
      <c r="LU251" s="11"/>
      <c r="LV251" s="11"/>
      <c r="LW251" s="11"/>
      <c r="LX251" s="11"/>
      <c r="LY251" s="11"/>
      <c r="LZ251" s="11"/>
      <c r="MA251" s="11"/>
      <c r="MB251" s="11"/>
      <c r="MC251" s="11"/>
      <c r="MD251" s="11"/>
      <c r="ME251" s="11"/>
      <c r="MF251" s="11"/>
      <c r="MG251" s="11"/>
      <c r="MH251" s="11"/>
      <c r="MI251" s="11"/>
      <c r="MJ251" s="11"/>
      <c r="MK251" s="11"/>
      <c r="ML251" s="11"/>
      <c r="MM251" s="11"/>
      <c r="MN251" s="11"/>
      <c r="MO251" s="11"/>
      <c r="MP251" s="11"/>
      <c r="MQ251" s="11"/>
      <c r="MR251" s="11"/>
      <c r="MS251" s="11"/>
      <c r="MT251" s="11"/>
      <c r="MU251" s="11"/>
      <c r="MV251" s="11"/>
      <c r="MW251" s="11"/>
      <c r="MX251" s="11"/>
      <c r="MY251" s="11"/>
      <c r="MZ251" s="11"/>
      <c r="NA251" s="11"/>
      <c r="NB251" s="11"/>
      <c r="NC251" s="11"/>
      <c r="ND251" s="11"/>
      <c r="NE251" s="11"/>
      <c r="NF251" s="11"/>
      <c r="NG251" s="11"/>
      <c r="NH251" s="11"/>
      <c r="NI251" s="11"/>
      <c r="NJ251" s="11"/>
      <c r="NK251" s="11"/>
      <c r="NL251" s="11"/>
      <c r="NM251" s="11"/>
      <c r="NN251" s="11"/>
      <c r="NO251" s="11"/>
      <c r="NP251" s="11"/>
      <c r="NQ251" s="11"/>
      <c r="NR251" s="11"/>
      <c r="NS251" s="11"/>
      <c r="NT251" s="11"/>
      <c r="NU251" s="11"/>
      <c r="NV251" s="11"/>
      <c r="NW251" s="11"/>
      <c r="NX251" s="11"/>
      <c r="NY251" s="11"/>
      <c r="NZ251" s="11"/>
      <c r="OA251" s="11"/>
      <c r="OB251" s="11"/>
      <c r="OC251" s="11"/>
      <c r="OD251" s="11"/>
      <c r="OE251" s="11"/>
      <c r="OF251" s="11"/>
      <c r="OG251" s="11"/>
      <c r="OH251" s="11"/>
      <c r="OI251" s="11"/>
      <c r="OJ251" s="11"/>
      <c r="OK251" s="11"/>
      <c r="OL251" s="11"/>
      <c r="OM251" s="11"/>
      <c r="ON251" s="11"/>
      <c r="OO251" s="11"/>
      <c r="OP251" s="11"/>
      <c r="OQ251" s="11"/>
      <c r="OR251" s="11"/>
      <c r="OS251" s="11"/>
      <c r="OT251" s="11"/>
      <c r="OU251" s="11"/>
      <c r="OV251" s="11"/>
      <c r="OW251" s="11"/>
      <c r="OX251" s="11"/>
      <c r="OY251" s="11"/>
      <c r="OZ251" s="11"/>
      <c r="PA251" s="11"/>
      <c r="PB251" s="11"/>
      <c r="PC251" s="11"/>
      <c r="PD251" s="11"/>
      <c r="PE251" s="11"/>
      <c r="PF251" s="11"/>
      <c r="PG251" s="11"/>
      <c r="PH251" s="11"/>
      <c r="PI251" s="11"/>
      <c r="PJ251" s="11"/>
      <c r="PK251" s="11"/>
      <c r="PL251" s="11"/>
      <c r="PM251" s="11"/>
      <c r="PN251" s="11"/>
      <c r="PO251" s="11"/>
      <c r="PP251" s="11"/>
      <c r="PQ251" s="11"/>
      <c r="PR251" s="11"/>
      <c r="PS251" s="11"/>
      <c r="PT251" s="11"/>
      <c r="PU251" s="11"/>
      <c r="PV251" s="11"/>
      <c r="PW251" s="11"/>
      <c r="PX251" s="11"/>
      <c r="PY251" s="11"/>
      <c r="PZ251" s="11"/>
      <c r="QA251" s="11"/>
      <c r="QB251" s="11"/>
      <c r="QC251" s="11"/>
      <c r="QD251" s="11"/>
      <c r="QE251" s="11"/>
      <c r="QF251" s="11"/>
      <c r="QG251" s="11"/>
      <c r="QH251" s="11"/>
      <c r="QI251" s="11"/>
      <c r="QJ251" s="11"/>
      <c r="QK251" s="11"/>
      <c r="QL251" s="11"/>
      <c r="QM251" s="11"/>
      <c r="QN251" s="11"/>
      <c r="QO251" s="11"/>
      <c r="QP251" s="11"/>
      <c r="QQ251" s="11"/>
      <c r="QR251" s="11"/>
      <c r="QS251" s="11"/>
      <c r="QT251" s="11"/>
      <c r="QU251" s="11"/>
      <c r="QV251" s="11"/>
      <c r="QW251" s="11"/>
      <c r="QX251" s="11"/>
      <c r="QY251" s="11"/>
      <c r="QZ251" s="11"/>
      <c r="RA251" s="11"/>
      <c r="RB251" s="11"/>
      <c r="RC251" s="11"/>
      <c r="RD251" s="11"/>
      <c r="RE251" s="11"/>
      <c r="RF251" s="11"/>
      <c r="RG251" s="11"/>
      <c r="RH251" s="11"/>
      <c r="RI251" s="11"/>
      <c r="RJ251" s="11"/>
      <c r="RK251" s="11"/>
      <c r="RL251" s="11"/>
      <c r="RM251" s="11"/>
      <c r="RN251" s="11"/>
      <c r="RO251" s="11"/>
      <c r="RP251" s="11"/>
      <c r="RQ251" s="11"/>
      <c r="RR251" s="11"/>
      <c r="RS251" s="11"/>
      <c r="RT251" s="11"/>
      <c r="RU251" s="11"/>
      <c r="RV251" s="11"/>
      <c r="RW251" s="11"/>
      <c r="RX251" s="11"/>
      <c r="RY251" s="11"/>
      <c r="RZ251" s="11"/>
      <c r="SA251" s="11"/>
      <c r="SB251" s="11"/>
      <c r="SC251" s="11"/>
      <c r="SD251" s="11"/>
      <c r="SE251" s="11"/>
      <c r="SF251" s="11"/>
      <c r="SG251" s="11"/>
      <c r="SH251" s="11"/>
      <c r="SI251" s="11"/>
      <c r="SJ251" s="11"/>
      <c r="SK251" s="11"/>
      <c r="SL251" s="11"/>
      <c r="SM251" s="11"/>
      <c r="SN251" s="11"/>
      <c r="SO251" s="11"/>
      <c r="SP251" s="11"/>
      <c r="SQ251" s="11"/>
      <c r="SR251" s="11"/>
      <c r="SS251" s="11"/>
      <c r="ST251" s="11"/>
      <c r="SU251" s="11"/>
      <c r="SV251" s="11"/>
      <c r="SW251" s="11"/>
      <c r="SX251" s="11"/>
      <c r="SY251" s="11"/>
      <c r="SZ251" s="11"/>
      <c r="TA251" s="11"/>
      <c r="TB251" s="11"/>
      <c r="TC251" s="11"/>
      <c r="TD251" s="11"/>
      <c r="TE251" s="11"/>
      <c r="TF251" s="11"/>
      <c r="TG251" s="11"/>
      <c r="TH251" s="11"/>
      <c r="TI251" s="11"/>
      <c r="TJ251" s="11"/>
      <c r="TK251" s="11"/>
      <c r="TL251" s="11"/>
      <c r="TM251" s="11"/>
      <c r="TN251" s="11"/>
      <c r="TO251" s="11"/>
      <c r="TP251" s="11"/>
      <c r="TQ251" s="11"/>
      <c r="TR251" s="11"/>
      <c r="TS251" s="11"/>
      <c r="TT251" s="11"/>
      <c r="TU251" s="11"/>
      <c r="TV251" s="11"/>
      <c r="TW251" s="11"/>
      <c r="TX251" s="11"/>
      <c r="TY251" s="11"/>
      <c r="TZ251" s="11"/>
      <c r="UA251" s="11"/>
      <c r="UB251" s="11"/>
      <c r="UC251" s="11"/>
      <c r="UD251" s="11"/>
      <c r="UE251" s="11"/>
      <c r="UF251" s="11"/>
      <c r="UG251" s="11"/>
      <c r="UH251" s="11"/>
      <c r="UI251" s="11"/>
      <c r="UJ251" s="11"/>
      <c r="UK251" s="11"/>
      <c r="UL251" s="11"/>
      <c r="UM251" s="11"/>
      <c r="UN251" s="11"/>
      <c r="UO251" s="11"/>
      <c r="UP251" s="11"/>
      <c r="UQ251" s="11"/>
      <c r="UR251" s="11"/>
      <c r="US251" s="11"/>
      <c r="UT251" s="11"/>
      <c r="UU251" s="11"/>
      <c r="UV251" s="11"/>
      <c r="UW251" s="11"/>
      <c r="UX251" s="11"/>
      <c r="UY251" s="11"/>
      <c r="UZ251" s="11"/>
      <c r="VA251" s="11"/>
      <c r="VB251" s="11"/>
      <c r="VC251" s="11"/>
      <c r="VD251" s="11"/>
      <c r="VE251" s="11"/>
      <c r="VF251" s="11"/>
      <c r="VG251" s="11"/>
      <c r="VH251" s="11"/>
      <c r="VI251" s="11"/>
      <c r="VJ251" s="11"/>
      <c r="VK251" s="11"/>
      <c r="VL251" s="11"/>
      <c r="VM251" s="11"/>
      <c r="VN251" s="11"/>
      <c r="VO251" s="11"/>
      <c r="VP251" s="11"/>
      <c r="VQ251" s="11"/>
      <c r="VR251" s="11"/>
      <c r="VS251" s="11"/>
      <c r="VT251" s="11"/>
      <c r="VU251" s="11"/>
      <c r="VV251" s="11"/>
      <c r="VW251" s="11"/>
      <c r="VX251" s="11"/>
      <c r="VY251" s="11"/>
      <c r="VZ251" s="11"/>
      <c r="WA251" s="11"/>
      <c r="WB251" s="11"/>
      <c r="WC251" s="11"/>
      <c r="WD251" s="11"/>
      <c r="WE251" s="11"/>
      <c r="WF251" s="11"/>
      <c r="WG251" s="11"/>
      <c r="WH251" s="11"/>
      <c r="WI251" s="11"/>
      <c r="WJ251" s="11"/>
      <c r="WK251" s="11"/>
      <c r="WL251" s="11"/>
      <c r="WM251" s="11"/>
      <c r="WN251" s="11"/>
      <c r="WO251" s="11"/>
      <c r="WP251" s="11"/>
      <c r="WQ251" s="11"/>
      <c r="WR251" s="11"/>
      <c r="WS251" s="11"/>
      <c r="WT251" s="11"/>
      <c r="WU251" s="11"/>
      <c r="WV251" s="11"/>
      <c r="WW251" s="11"/>
      <c r="WX251" s="11"/>
      <c r="WY251" s="11"/>
      <c r="WZ251" s="11"/>
      <c r="XA251" s="11"/>
      <c r="XB251" s="11"/>
      <c r="XC251" s="11"/>
      <c r="XD251" s="11"/>
      <c r="XE251" s="11"/>
      <c r="XF251" s="11"/>
      <c r="XG251" s="11"/>
      <c r="XH251" s="11"/>
      <c r="XI251" s="11"/>
      <c r="XJ251" s="11"/>
      <c r="XK251" s="11"/>
      <c r="XL251" s="11"/>
      <c r="XM251" s="11"/>
      <c r="XN251" s="11"/>
      <c r="XO251" s="11"/>
      <c r="XP251" s="11"/>
      <c r="XQ251" s="11"/>
      <c r="XR251" s="11"/>
      <c r="XS251" s="11"/>
      <c r="XT251" s="11"/>
      <c r="XU251" s="11"/>
      <c r="XV251" s="11"/>
      <c r="XW251" s="11"/>
      <c r="XX251" s="11"/>
      <c r="XY251" s="11"/>
      <c r="XZ251" s="11"/>
      <c r="YA251" s="11"/>
      <c r="YB251" s="11"/>
      <c r="YC251" s="11"/>
      <c r="YD251" s="11"/>
      <c r="YE251" s="11"/>
      <c r="YF251" s="11"/>
      <c r="YG251" s="11"/>
      <c r="YH251" s="11"/>
      <c r="YI251" s="11"/>
      <c r="YJ251" s="11"/>
      <c r="YK251" s="11"/>
      <c r="YL251" s="11"/>
      <c r="YM251" s="11"/>
      <c r="YN251" s="11"/>
      <c r="YO251" s="11"/>
      <c r="YP251" s="11"/>
      <c r="YQ251" s="11"/>
      <c r="YR251" s="11"/>
      <c r="YS251" s="11"/>
      <c r="YT251" s="11"/>
      <c r="YU251" s="11"/>
      <c r="YV251" s="11"/>
      <c r="YW251" s="11"/>
      <c r="YX251" s="11"/>
      <c r="YY251" s="11"/>
      <c r="YZ251" s="11"/>
      <c r="ZA251" s="11"/>
      <c r="ZB251" s="11"/>
      <c r="ZC251" s="11"/>
      <c r="ZD251" s="11"/>
      <c r="ZE251" s="11"/>
      <c r="ZF251" s="11"/>
      <c r="ZG251" s="11"/>
      <c r="ZH251" s="11"/>
      <c r="ZI251" s="11"/>
      <c r="ZJ251" s="11"/>
      <c r="ZK251" s="11"/>
      <c r="ZL251" s="11"/>
      <c r="ZM251" s="11"/>
      <c r="ZN251" s="11"/>
      <c r="ZO251" s="11"/>
      <c r="ZP251" s="11"/>
      <c r="ZQ251" s="11"/>
      <c r="ZR251" s="11"/>
      <c r="ZS251" s="11"/>
      <c r="ZT251" s="11"/>
      <c r="ZU251" s="11"/>
      <c r="ZV251" s="11"/>
      <c r="ZW251" s="11"/>
      <c r="ZX251" s="11"/>
      <c r="ZY251" s="11"/>
      <c r="ZZ251" s="11"/>
      <c r="AAA251" s="11"/>
      <c r="AAB251" s="11"/>
      <c r="AAC251" s="11"/>
      <c r="AAD251" s="11"/>
      <c r="AAE251" s="11"/>
      <c r="AAF251" s="11"/>
      <c r="AAG251" s="11"/>
      <c r="AAH251" s="11"/>
      <c r="AAI251" s="11"/>
      <c r="AAJ251" s="11"/>
      <c r="AAK251" s="11"/>
      <c r="AAL251" s="11"/>
      <c r="AAM251" s="11"/>
      <c r="AAN251" s="11"/>
      <c r="AAO251" s="11"/>
      <c r="AAP251" s="11"/>
      <c r="AAQ251" s="11"/>
      <c r="AAR251" s="11"/>
      <c r="AAS251" s="11"/>
      <c r="AAT251" s="11"/>
      <c r="AAU251" s="11"/>
      <c r="AAV251" s="11"/>
      <c r="AAW251" s="11"/>
      <c r="AAX251" s="11"/>
      <c r="AAY251" s="11"/>
      <c r="AAZ251" s="11"/>
      <c r="ABA251" s="11"/>
      <c r="ABB251" s="11"/>
      <c r="ABC251" s="11"/>
      <c r="ABD251" s="11"/>
      <c r="ABE251" s="11"/>
      <c r="ABF251" s="11"/>
      <c r="ABG251" s="11"/>
      <c r="ABH251" s="11"/>
      <c r="ABI251" s="11"/>
      <c r="ABJ251" s="11"/>
      <c r="ABK251" s="11"/>
      <c r="ABL251" s="11"/>
      <c r="ABM251" s="11"/>
      <c r="ABN251" s="11"/>
      <c r="ABO251" s="11"/>
      <c r="ABP251" s="11"/>
      <c r="ABQ251" s="11"/>
      <c r="ABR251" s="11"/>
      <c r="ABS251" s="11"/>
      <c r="ABT251" s="11"/>
      <c r="ABU251" s="11"/>
      <c r="ABV251" s="11"/>
      <c r="ABW251" s="11"/>
      <c r="ABX251" s="11"/>
      <c r="ABY251" s="11"/>
      <c r="ABZ251" s="11"/>
      <c r="ACA251" s="11"/>
      <c r="ACB251" s="11"/>
      <c r="ACC251" s="11"/>
      <c r="ACD251" s="11"/>
      <c r="ACE251" s="11"/>
      <c r="ACF251" s="11"/>
      <c r="ACG251" s="11"/>
      <c r="ACH251" s="11"/>
      <c r="ACI251" s="11"/>
      <c r="ACJ251" s="11"/>
      <c r="ACK251" s="11"/>
      <c r="ACL251" s="11"/>
      <c r="ACM251" s="11"/>
      <c r="ACN251" s="11"/>
      <c r="ACO251" s="11"/>
      <c r="ACP251" s="11"/>
      <c r="ACQ251" s="11"/>
      <c r="ACR251" s="11"/>
      <c r="ACS251" s="11"/>
      <c r="ACT251" s="11"/>
      <c r="ACU251" s="11"/>
      <c r="ACV251" s="11"/>
      <c r="ACW251" s="11"/>
      <c r="ACX251" s="11"/>
      <c r="ACY251" s="11"/>
      <c r="ACZ251" s="11"/>
      <c r="ADA251" s="11"/>
      <c r="ADB251" s="11"/>
      <c r="ADC251" s="11"/>
      <c r="ADD251" s="11"/>
      <c r="ADE251" s="11"/>
      <c r="ADF251" s="11"/>
      <c r="ADG251" s="11"/>
      <c r="ADH251" s="11"/>
      <c r="ADI251" s="11"/>
      <c r="ADJ251" s="11"/>
      <c r="ADK251" s="11"/>
      <c r="ADL251" s="11"/>
      <c r="ADM251" s="11"/>
      <c r="ADN251" s="11"/>
      <c r="ADO251" s="11"/>
      <c r="ADP251" s="11"/>
      <c r="ADQ251" s="11"/>
      <c r="ADR251" s="11"/>
      <c r="ADS251" s="11"/>
      <c r="ADT251" s="11"/>
      <c r="ADU251" s="11"/>
      <c r="ADV251" s="11"/>
      <c r="ADW251" s="11"/>
      <c r="ADX251" s="11"/>
      <c r="ADY251" s="11"/>
      <c r="ADZ251" s="11"/>
      <c r="AEA251" s="11"/>
      <c r="AEB251" s="11"/>
      <c r="AEC251" s="11"/>
      <c r="AED251" s="11"/>
      <c r="AEE251" s="11"/>
      <c r="AEF251" s="11"/>
      <c r="AEG251" s="11"/>
      <c r="AEH251" s="11"/>
      <c r="AEI251" s="11"/>
      <c r="AEJ251" s="11"/>
      <c r="AEK251" s="11"/>
      <c r="AEL251" s="11"/>
      <c r="AEM251" s="11"/>
      <c r="AEN251" s="11"/>
      <c r="AEO251" s="11"/>
      <c r="AEP251" s="11"/>
      <c r="AEQ251" s="11"/>
      <c r="AER251" s="11"/>
      <c r="AES251" s="11"/>
      <c r="AET251" s="11"/>
      <c r="AEU251" s="11"/>
      <c r="AEV251" s="11"/>
      <c r="AEW251" s="11"/>
      <c r="AEX251" s="11"/>
      <c r="AEY251" s="11"/>
      <c r="AEZ251" s="11"/>
      <c r="AFA251" s="11"/>
      <c r="AFB251" s="11"/>
      <c r="AFC251" s="11"/>
      <c r="AFD251" s="11"/>
      <c r="AFE251" s="11"/>
      <c r="AFF251" s="11"/>
      <c r="AFG251" s="11"/>
      <c r="AFH251" s="11"/>
      <c r="AFI251" s="11"/>
      <c r="AFJ251" s="11"/>
      <c r="AFK251" s="11"/>
      <c r="AFL251" s="11"/>
      <c r="AFM251" s="11"/>
      <c r="AFN251" s="11"/>
      <c r="AFO251" s="11"/>
      <c r="AFP251" s="11"/>
      <c r="AFQ251" s="11"/>
      <c r="AFR251" s="11"/>
      <c r="AFS251" s="11"/>
      <c r="AFT251" s="11"/>
      <c r="AFU251" s="11"/>
      <c r="AFV251" s="11"/>
      <c r="AFW251" s="11"/>
      <c r="AFX251" s="11"/>
      <c r="AFY251" s="11"/>
      <c r="AFZ251" s="11"/>
      <c r="AGA251" s="11"/>
      <c r="AGB251" s="11"/>
      <c r="AGC251" s="11"/>
      <c r="AGD251" s="11"/>
      <c r="AGE251" s="11"/>
      <c r="AGF251" s="11"/>
      <c r="AGG251" s="11"/>
      <c r="AGH251" s="11"/>
      <c r="AGI251" s="11"/>
      <c r="AGJ251" s="11"/>
      <c r="AGK251" s="11"/>
      <c r="AGL251" s="11"/>
      <c r="AGM251" s="11"/>
      <c r="AGN251" s="11"/>
      <c r="AGO251" s="11"/>
      <c r="AGP251" s="11"/>
      <c r="AGQ251" s="11"/>
      <c r="AGR251" s="11"/>
      <c r="AGS251" s="11"/>
      <c r="AGT251" s="11"/>
      <c r="AGU251" s="11"/>
      <c r="AGV251" s="11"/>
      <c r="AGW251" s="11"/>
      <c r="AGX251" s="11"/>
      <c r="AGY251" s="11"/>
      <c r="AGZ251" s="11"/>
      <c r="AHA251" s="11"/>
      <c r="AHB251" s="11"/>
      <c r="AHC251" s="11"/>
      <c r="AHD251" s="11"/>
      <c r="AHE251" s="11"/>
      <c r="AHF251" s="11"/>
      <c r="AHG251" s="11"/>
      <c r="AHH251" s="11"/>
      <c r="AHI251" s="11"/>
      <c r="AHJ251" s="11"/>
      <c r="AHK251" s="11"/>
      <c r="AHL251" s="11"/>
      <c r="AHM251" s="11"/>
      <c r="AHN251" s="11"/>
      <c r="AHO251" s="11"/>
      <c r="AHP251" s="11"/>
      <c r="AHQ251" s="11"/>
      <c r="AHR251" s="11"/>
      <c r="AHS251" s="11"/>
      <c r="AHT251" s="11"/>
      <c r="AHU251" s="11"/>
      <c r="AHV251" s="11"/>
      <c r="AHW251" s="11"/>
      <c r="AHX251" s="11"/>
      <c r="AHY251" s="11"/>
      <c r="AHZ251" s="11"/>
      <c r="AIA251" s="11"/>
      <c r="AIB251" s="11"/>
      <c r="AIC251" s="11"/>
      <c r="AID251" s="11"/>
      <c r="AIE251" s="11"/>
      <c r="AIF251" s="11"/>
      <c r="AIG251" s="11"/>
      <c r="AIH251" s="11"/>
      <c r="AII251" s="11"/>
      <c r="AIJ251" s="11"/>
      <c r="AIK251" s="11"/>
      <c r="AIL251" s="11"/>
      <c r="AIM251" s="11"/>
      <c r="AIN251" s="11"/>
      <c r="AIO251" s="11"/>
      <c r="AIP251" s="11"/>
      <c r="AIQ251" s="11"/>
      <c r="AIR251" s="11"/>
      <c r="AIS251" s="11"/>
      <c r="AIT251" s="11"/>
      <c r="AIU251" s="11"/>
      <c r="AIV251" s="11"/>
      <c r="AIW251" s="11"/>
      <c r="AIX251" s="11"/>
      <c r="AIY251" s="11"/>
      <c r="AIZ251" s="11"/>
      <c r="AJA251" s="11"/>
      <c r="AJB251" s="11"/>
      <c r="AJC251" s="11"/>
      <c r="AJD251" s="11"/>
      <c r="AJE251" s="11"/>
      <c r="AJF251" s="11"/>
      <c r="AJG251" s="11"/>
      <c r="AJH251" s="11"/>
      <c r="AJI251" s="11"/>
      <c r="AJJ251" s="11"/>
      <c r="AJK251" s="11"/>
      <c r="AJL251" s="11"/>
      <c r="AJM251" s="11"/>
      <c r="AJN251" s="11"/>
      <c r="AJO251" s="11"/>
      <c r="AJP251" s="11"/>
      <c r="AJQ251" s="11"/>
      <c r="AJR251" s="11"/>
      <c r="AJS251" s="11"/>
      <c r="AJT251" s="11"/>
      <c r="AJU251" s="11"/>
      <c r="AJV251" s="11"/>
      <c r="AJW251" s="11"/>
      <c r="AJX251" s="11"/>
      <c r="AJY251" s="11"/>
      <c r="AJZ251" s="11"/>
      <c r="AKA251" s="11"/>
      <c r="AKB251" s="11"/>
      <c r="AKC251" s="11"/>
      <c r="AKD251" s="11"/>
      <c r="AKE251" s="11"/>
      <c r="AKF251" s="11"/>
      <c r="AKG251" s="11"/>
      <c r="AKH251" s="11"/>
      <c r="AKI251" s="11"/>
      <c r="AKJ251" s="11"/>
      <c r="AKK251" s="11"/>
      <c r="AKL251" s="11"/>
      <c r="AKM251" s="11"/>
      <c r="AKN251" s="11"/>
      <c r="AKO251" s="11"/>
      <c r="AKP251" s="11"/>
      <c r="AKQ251" s="11"/>
      <c r="AKR251" s="11"/>
      <c r="AKS251" s="11"/>
      <c r="AKT251" s="11"/>
      <c r="AKU251" s="11"/>
      <c r="AKV251" s="11"/>
      <c r="AKW251" s="11"/>
      <c r="AKX251" s="11"/>
      <c r="AKY251" s="11"/>
      <c r="AKZ251" s="11"/>
      <c r="ALA251" s="11"/>
      <c r="ALB251" s="11"/>
      <c r="ALC251" s="11"/>
      <c r="ALD251" s="11"/>
      <c r="ALE251" s="11"/>
      <c r="ALF251" s="11"/>
      <c r="ALG251" s="11"/>
      <c r="ALH251" s="11"/>
      <c r="ALI251" s="11"/>
      <c r="ALJ251" s="11"/>
      <c r="ALK251" s="11"/>
      <c r="ALL251" s="11"/>
      <c r="ALM251" s="11"/>
      <c r="ALN251" s="11"/>
      <c r="ALO251" s="11"/>
      <c r="ALP251" s="11"/>
      <c r="ALQ251" s="11"/>
      <c r="ALR251" s="11"/>
      <c r="ALS251" s="11"/>
      <c r="ALT251" s="11"/>
      <c r="ALU251" s="11"/>
      <c r="ALV251" s="11"/>
      <c r="ALW251" s="11"/>
      <c r="ALX251" s="11"/>
      <c r="ALY251" s="11"/>
      <c r="ALZ251" s="11"/>
      <c r="AMA251" s="11"/>
      <c r="AMB251" s="11"/>
      <c r="AMC251" s="11"/>
    </row>
    <row r="252" spans="1:1017" s="50" customFormat="1" ht="24.75" customHeight="1">
      <c r="A252" s="9">
        <v>13</v>
      </c>
      <c r="B252" s="9" t="s">
        <v>143</v>
      </c>
      <c r="C252" s="10" t="s">
        <v>138</v>
      </c>
      <c r="D252" s="9">
        <v>3</v>
      </c>
      <c r="E252" s="9">
        <v>18</v>
      </c>
      <c r="F252" s="9">
        <v>0</v>
      </c>
      <c r="G252" s="9">
        <v>18</v>
      </c>
      <c r="H252" s="232">
        <v>1144.4000000000001</v>
      </c>
      <c r="I252" s="232">
        <v>0</v>
      </c>
      <c r="J252" s="232">
        <v>1144.4000000000001</v>
      </c>
      <c r="K252" s="9">
        <v>36</v>
      </c>
      <c r="L252" s="9">
        <v>0</v>
      </c>
      <c r="M252" s="9">
        <v>36</v>
      </c>
      <c r="N252" s="229" t="s">
        <v>671</v>
      </c>
      <c r="O252" s="229" t="s">
        <v>209</v>
      </c>
      <c r="P252" s="153" t="s">
        <v>735</v>
      </c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  <c r="IX252" s="11"/>
      <c r="IY252" s="11"/>
      <c r="IZ252" s="11"/>
      <c r="JA252" s="11"/>
      <c r="JB252" s="11"/>
      <c r="JC252" s="11"/>
      <c r="JD252" s="11"/>
      <c r="JE252" s="11"/>
      <c r="JF252" s="11"/>
      <c r="JG252" s="11"/>
      <c r="JH252" s="11"/>
      <c r="JI252" s="11"/>
      <c r="JJ252" s="11"/>
      <c r="JK252" s="11"/>
      <c r="JL252" s="11"/>
      <c r="JM252" s="11"/>
      <c r="JN252" s="11"/>
      <c r="JO252" s="11"/>
      <c r="JP252" s="11"/>
      <c r="JQ252" s="11"/>
      <c r="JR252" s="11"/>
      <c r="JS252" s="11"/>
      <c r="JT252" s="11"/>
      <c r="JU252" s="11"/>
      <c r="JV252" s="11"/>
      <c r="JW252" s="11"/>
      <c r="JX252" s="11"/>
      <c r="JY252" s="11"/>
      <c r="JZ252" s="11"/>
      <c r="KA252" s="11"/>
      <c r="KB252" s="11"/>
      <c r="KC252" s="11"/>
      <c r="KD252" s="11"/>
      <c r="KE252" s="11"/>
      <c r="KF252" s="11"/>
      <c r="KG252" s="11"/>
      <c r="KH252" s="11"/>
      <c r="KI252" s="11"/>
      <c r="KJ252" s="11"/>
      <c r="KK252" s="11"/>
      <c r="KL252" s="11"/>
      <c r="KM252" s="11"/>
      <c r="KN252" s="11"/>
      <c r="KO252" s="11"/>
      <c r="KP252" s="11"/>
      <c r="KQ252" s="11"/>
      <c r="KR252" s="11"/>
      <c r="KS252" s="11"/>
      <c r="KT252" s="11"/>
      <c r="KU252" s="11"/>
      <c r="KV252" s="11"/>
      <c r="KW252" s="11"/>
      <c r="KX252" s="11"/>
      <c r="KY252" s="11"/>
      <c r="KZ252" s="11"/>
      <c r="LA252" s="11"/>
      <c r="LB252" s="11"/>
      <c r="LC252" s="11"/>
      <c r="LD252" s="11"/>
      <c r="LE252" s="11"/>
      <c r="LF252" s="11"/>
      <c r="LG252" s="11"/>
      <c r="LH252" s="11"/>
      <c r="LI252" s="11"/>
      <c r="LJ252" s="11"/>
      <c r="LK252" s="11"/>
      <c r="LL252" s="11"/>
      <c r="LM252" s="11"/>
      <c r="LN252" s="11"/>
      <c r="LO252" s="11"/>
      <c r="LP252" s="11"/>
      <c r="LQ252" s="11"/>
      <c r="LR252" s="11"/>
      <c r="LS252" s="11"/>
      <c r="LT252" s="11"/>
      <c r="LU252" s="11"/>
      <c r="LV252" s="11"/>
      <c r="LW252" s="11"/>
      <c r="LX252" s="11"/>
      <c r="LY252" s="11"/>
      <c r="LZ252" s="11"/>
      <c r="MA252" s="11"/>
      <c r="MB252" s="11"/>
      <c r="MC252" s="11"/>
      <c r="MD252" s="11"/>
      <c r="ME252" s="11"/>
      <c r="MF252" s="11"/>
      <c r="MG252" s="11"/>
      <c r="MH252" s="11"/>
      <c r="MI252" s="11"/>
      <c r="MJ252" s="11"/>
      <c r="MK252" s="11"/>
      <c r="ML252" s="11"/>
      <c r="MM252" s="11"/>
      <c r="MN252" s="11"/>
      <c r="MO252" s="11"/>
      <c r="MP252" s="11"/>
      <c r="MQ252" s="11"/>
      <c r="MR252" s="11"/>
      <c r="MS252" s="11"/>
      <c r="MT252" s="11"/>
      <c r="MU252" s="11"/>
      <c r="MV252" s="11"/>
      <c r="MW252" s="11"/>
      <c r="MX252" s="11"/>
      <c r="MY252" s="11"/>
      <c r="MZ252" s="11"/>
      <c r="NA252" s="11"/>
      <c r="NB252" s="11"/>
      <c r="NC252" s="11"/>
      <c r="ND252" s="11"/>
      <c r="NE252" s="11"/>
      <c r="NF252" s="11"/>
      <c r="NG252" s="11"/>
      <c r="NH252" s="11"/>
      <c r="NI252" s="11"/>
      <c r="NJ252" s="11"/>
      <c r="NK252" s="11"/>
      <c r="NL252" s="11"/>
      <c r="NM252" s="11"/>
      <c r="NN252" s="11"/>
      <c r="NO252" s="11"/>
      <c r="NP252" s="11"/>
      <c r="NQ252" s="11"/>
      <c r="NR252" s="11"/>
      <c r="NS252" s="11"/>
      <c r="NT252" s="11"/>
      <c r="NU252" s="11"/>
      <c r="NV252" s="11"/>
      <c r="NW252" s="11"/>
      <c r="NX252" s="11"/>
      <c r="NY252" s="11"/>
      <c r="NZ252" s="11"/>
      <c r="OA252" s="11"/>
      <c r="OB252" s="11"/>
      <c r="OC252" s="11"/>
      <c r="OD252" s="11"/>
      <c r="OE252" s="11"/>
      <c r="OF252" s="11"/>
      <c r="OG252" s="11"/>
      <c r="OH252" s="11"/>
      <c r="OI252" s="11"/>
      <c r="OJ252" s="11"/>
      <c r="OK252" s="11"/>
      <c r="OL252" s="11"/>
      <c r="OM252" s="11"/>
      <c r="ON252" s="11"/>
      <c r="OO252" s="11"/>
      <c r="OP252" s="11"/>
      <c r="OQ252" s="11"/>
      <c r="OR252" s="11"/>
      <c r="OS252" s="11"/>
      <c r="OT252" s="11"/>
      <c r="OU252" s="11"/>
      <c r="OV252" s="11"/>
      <c r="OW252" s="11"/>
      <c r="OX252" s="11"/>
      <c r="OY252" s="11"/>
      <c r="OZ252" s="11"/>
      <c r="PA252" s="11"/>
      <c r="PB252" s="11"/>
      <c r="PC252" s="11"/>
      <c r="PD252" s="11"/>
      <c r="PE252" s="11"/>
      <c r="PF252" s="11"/>
      <c r="PG252" s="11"/>
      <c r="PH252" s="11"/>
      <c r="PI252" s="11"/>
      <c r="PJ252" s="11"/>
      <c r="PK252" s="11"/>
      <c r="PL252" s="11"/>
      <c r="PM252" s="11"/>
      <c r="PN252" s="11"/>
      <c r="PO252" s="11"/>
      <c r="PP252" s="11"/>
      <c r="PQ252" s="11"/>
      <c r="PR252" s="11"/>
      <c r="PS252" s="11"/>
      <c r="PT252" s="11"/>
      <c r="PU252" s="11"/>
      <c r="PV252" s="11"/>
      <c r="PW252" s="11"/>
      <c r="PX252" s="11"/>
      <c r="PY252" s="11"/>
      <c r="PZ252" s="11"/>
      <c r="QA252" s="11"/>
      <c r="QB252" s="11"/>
      <c r="QC252" s="11"/>
      <c r="QD252" s="11"/>
      <c r="QE252" s="11"/>
      <c r="QF252" s="11"/>
      <c r="QG252" s="11"/>
      <c r="QH252" s="11"/>
      <c r="QI252" s="11"/>
      <c r="QJ252" s="11"/>
      <c r="QK252" s="11"/>
      <c r="QL252" s="11"/>
      <c r="QM252" s="11"/>
      <c r="QN252" s="11"/>
      <c r="QO252" s="11"/>
      <c r="QP252" s="11"/>
      <c r="QQ252" s="11"/>
      <c r="QR252" s="11"/>
      <c r="QS252" s="11"/>
      <c r="QT252" s="11"/>
      <c r="QU252" s="11"/>
      <c r="QV252" s="11"/>
      <c r="QW252" s="11"/>
      <c r="QX252" s="11"/>
      <c r="QY252" s="11"/>
      <c r="QZ252" s="11"/>
      <c r="RA252" s="11"/>
      <c r="RB252" s="11"/>
      <c r="RC252" s="11"/>
      <c r="RD252" s="11"/>
      <c r="RE252" s="11"/>
      <c r="RF252" s="11"/>
      <c r="RG252" s="11"/>
      <c r="RH252" s="11"/>
      <c r="RI252" s="11"/>
      <c r="RJ252" s="11"/>
      <c r="RK252" s="11"/>
      <c r="RL252" s="11"/>
      <c r="RM252" s="11"/>
      <c r="RN252" s="11"/>
      <c r="RO252" s="11"/>
      <c r="RP252" s="11"/>
      <c r="RQ252" s="11"/>
      <c r="RR252" s="11"/>
      <c r="RS252" s="11"/>
      <c r="RT252" s="11"/>
      <c r="RU252" s="11"/>
      <c r="RV252" s="11"/>
      <c r="RW252" s="11"/>
      <c r="RX252" s="11"/>
      <c r="RY252" s="11"/>
      <c r="RZ252" s="11"/>
      <c r="SA252" s="11"/>
      <c r="SB252" s="11"/>
      <c r="SC252" s="11"/>
      <c r="SD252" s="11"/>
      <c r="SE252" s="11"/>
      <c r="SF252" s="11"/>
      <c r="SG252" s="11"/>
      <c r="SH252" s="11"/>
      <c r="SI252" s="11"/>
      <c r="SJ252" s="11"/>
      <c r="SK252" s="11"/>
      <c r="SL252" s="11"/>
      <c r="SM252" s="11"/>
      <c r="SN252" s="11"/>
      <c r="SO252" s="11"/>
      <c r="SP252" s="11"/>
      <c r="SQ252" s="11"/>
      <c r="SR252" s="11"/>
      <c r="SS252" s="11"/>
      <c r="ST252" s="11"/>
      <c r="SU252" s="11"/>
      <c r="SV252" s="11"/>
      <c r="SW252" s="11"/>
      <c r="SX252" s="11"/>
      <c r="SY252" s="11"/>
      <c r="SZ252" s="11"/>
      <c r="TA252" s="11"/>
      <c r="TB252" s="11"/>
      <c r="TC252" s="11"/>
      <c r="TD252" s="11"/>
      <c r="TE252" s="11"/>
      <c r="TF252" s="11"/>
      <c r="TG252" s="11"/>
      <c r="TH252" s="11"/>
      <c r="TI252" s="11"/>
      <c r="TJ252" s="11"/>
      <c r="TK252" s="11"/>
      <c r="TL252" s="11"/>
      <c r="TM252" s="11"/>
      <c r="TN252" s="11"/>
      <c r="TO252" s="11"/>
      <c r="TP252" s="11"/>
      <c r="TQ252" s="11"/>
      <c r="TR252" s="11"/>
      <c r="TS252" s="11"/>
      <c r="TT252" s="11"/>
      <c r="TU252" s="11"/>
      <c r="TV252" s="11"/>
      <c r="TW252" s="11"/>
      <c r="TX252" s="11"/>
      <c r="TY252" s="11"/>
      <c r="TZ252" s="11"/>
      <c r="UA252" s="11"/>
      <c r="UB252" s="11"/>
      <c r="UC252" s="11"/>
      <c r="UD252" s="11"/>
      <c r="UE252" s="11"/>
      <c r="UF252" s="11"/>
      <c r="UG252" s="11"/>
      <c r="UH252" s="11"/>
      <c r="UI252" s="11"/>
      <c r="UJ252" s="11"/>
      <c r="UK252" s="11"/>
      <c r="UL252" s="11"/>
      <c r="UM252" s="11"/>
      <c r="UN252" s="11"/>
      <c r="UO252" s="11"/>
      <c r="UP252" s="11"/>
      <c r="UQ252" s="11"/>
      <c r="UR252" s="11"/>
      <c r="US252" s="11"/>
      <c r="UT252" s="11"/>
      <c r="UU252" s="11"/>
      <c r="UV252" s="11"/>
      <c r="UW252" s="11"/>
      <c r="UX252" s="11"/>
      <c r="UY252" s="11"/>
      <c r="UZ252" s="11"/>
      <c r="VA252" s="11"/>
      <c r="VB252" s="11"/>
      <c r="VC252" s="11"/>
      <c r="VD252" s="11"/>
      <c r="VE252" s="11"/>
      <c r="VF252" s="11"/>
      <c r="VG252" s="11"/>
      <c r="VH252" s="11"/>
      <c r="VI252" s="11"/>
      <c r="VJ252" s="11"/>
      <c r="VK252" s="11"/>
      <c r="VL252" s="11"/>
      <c r="VM252" s="11"/>
      <c r="VN252" s="11"/>
      <c r="VO252" s="11"/>
      <c r="VP252" s="11"/>
      <c r="VQ252" s="11"/>
      <c r="VR252" s="11"/>
      <c r="VS252" s="11"/>
      <c r="VT252" s="11"/>
      <c r="VU252" s="11"/>
      <c r="VV252" s="11"/>
      <c r="VW252" s="11"/>
      <c r="VX252" s="11"/>
      <c r="VY252" s="11"/>
      <c r="VZ252" s="11"/>
      <c r="WA252" s="11"/>
      <c r="WB252" s="11"/>
      <c r="WC252" s="11"/>
      <c r="WD252" s="11"/>
      <c r="WE252" s="11"/>
      <c r="WF252" s="11"/>
      <c r="WG252" s="11"/>
      <c r="WH252" s="11"/>
      <c r="WI252" s="11"/>
      <c r="WJ252" s="11"/>
      <c r="WK252" s="11"/>
      <c r="WL252" s="11"/>
      <c r="WM252" s="11"/>
      <c r="WN252" s="11"/>
      <c r="WO252" s="11"/>
      <c r="WP252" s="11"/>
      <c r="WQ252" s="11"/>
      <c r="WR252" s="11"/>
      <c r="WS252" s="11"/>
      <c r="WT252" s="11"/>
      <c r="WU252" s="11"/>
      <c r="WV252" s="11"/>
      <c r="WW252" s="11"/>
      <c r="WX252" s="11"/>
      <c r="WY252" s="11"/>
      <c r="WZ252" s="11"/>
      <c r="XA252" s="11"/>
      <c r="XB252" s="11"/>
      <c r="XC252" s="11"/>
      <c r="XD252" s="11"/>
      <c r="XE252" s="11"/>
      <c r="XF252" s="11"/>
      <c r="XG252" s="11"/>
      <c r="XH252" s="11"/>
      <c r="XI252" s="11"/>
      <c r="XJ252" s="11"/>
      <c r="XK252" s="11"/>
      <c r="XL252" s="11"/>
      <c r="XM252" s="11"/>
      <c r="XN252" s="11"/>
      <c r="XO252" s="11"/>
      <c r="XP252" s="11"/>
      <c r="XQ252" s="11"/>
      <c r="XR252" s="11"/>
      <c r="XS252" s="11"/>
      <c r="XT252" s="11"/>
      <c r="XU252" s="11"/>
      <c r="XV252" s="11"/>
      <c r="XW252" s="11"/>
      <c r="XX252" s="11"/>
      <c r="XY252" s="11"/>
      <c r="XZ252" s="11"/>
      <c r="YA252" s="11"/>
      <c r="YB252" s="11"/>
      <c r="YC252" s="11"/>
      <c r="YD252" s="11"/>
      <c r="YE252" s="11"/>
      <c r="YF252" s="11"/>
      <c r="YG252" s="11"/>
      <c r="YH252" s="11"/>
      <c r="YI252" s="11"/>
      <c r="YJ252" s="11"/>
      <c r="YK252" s="11"/>
      <c r="YL252" s="11"/>
      <c r="YM252" s="11"/>
      <c r="YN252" s="11"/>
      <c r="YO252" s="11"/>
      <c r="YP252" s="11"/>
      <c r="YQ252" s="11"/>
      <c r="YR252" s="11"/>
      <c r="YS252" s="11"/>
      <c r="YT252" s="11"/>
      <c r="YU252" s="11"/>
      <c r="YV252" s="11"/>
      <c r="YW252" s="11"/>
      <c r="YX252" s="11"/>
      <c r="YY252" s="11"/>
      <c r="YZ252" s="11"/>
      <c r="ZA252" s="11"/>
      <c r="ZB252" s="11"/>
      <c r="ZC252" s="11"/>
      <c r="ZD252" s="11"/>
      <c r="ZE252" s="11"/>
      <c r="ZF252" s="11"/>
      <c r="ZG252" s="11"/>
      <c r="ZH252" s="11"/>
      <c r="ZI252" s="11"/>
      <c r="ZJ252" s="11"/>
      <c r="ZK252" s="11"/>
      <c r="ZL252" s="11"/>
      <c r="ZM252" s="11"/>
      <c r="ZN252" s="11"/>
      <c r="ZO252" s="11"/>
      <c r="ZP252" s="11"/>
      <c r="ZQ252" s="11"/>
      <c r="ZR252" s="11"/>
      <c r="ZS252" s="11"/>
      <c r="ZT252" s="11"/>
      <c r="ZU252" s="11"/>
      <c r="ZV252" s="11"/>
      <c r="ZW252" s="11"/>
      <c r="ZX252" s="11"/>
      <c r="ZY252" s="11"/>
      <c r="ZZ252" s="11"/>
      <c r="AAA252" s="11"/>
      <c r="AAB252" s="11"/>
      <c r="AAC252" s="11"/>
      <c r="AAD252" s="11"/>
      <c r="AAE252" s="11"/>
      <c r="AAF252" s="11"/>
      <c r="AAG252" s="11"/>
      <c r="AAH252" s="11"/>
      <c r="AAI252" s="11"/>
      <c r="AAJ252" s="11"/>
      <c r="AAK252" s="11"/>
      <c r="AAL252" s="11"/>
      <c r="AAM252" s="11"/>
      <c r="AAN252" s="11"/>
      <c r="AAO252" s="11"/>
      <c r="AAP252" s="11"/>
      <c r="AAQ252" s="11"/>
      <c r="AAR252" s="11"/>
      <c r="AAS252" s="11"/>
      <c r="AAT252" s="11"/>
      <c r="AAU252" s="11"/>
      <c r="AAV252" s="11"/>
      <c r="AAW252" s="11"/>
      <c r="AAX252" s="11"/>
      <c r="AAY252" s="11"/>
      <c r="AAZ252" s="11"/>
      <c r="ABA252" s="11"/>
      <c r="ABB252" s="11"/>
      <c r="ABC252" s="11"/>
      <c r="ABD252" s="11"/>
      <c r="ABE252" s="11"/>
      <c r="ABF252" s="11"/>
      <c r="ABG252" s="11"/>
      <c r="ABH252" s="11"/>
      <c r="ABI252" s="11"/>
      <c r="ABJ252" s="11"/>
      <c r="ABK252" s="11"/>
      <c r="ABL252" s="11"/>
      <c r="ABM252" s="11"/>
      <c r="ABN252" s="11"/>
      <c r="ABO252" s="11"/>
      <c r="ABP252" s="11"/>
      <c r="ABQ252" s="11"/>
      <c r="ABR252" s="11"/>
      <c r="ABS252" s="11"/>
      <c r="ABT252" s="11"/>
      <c r="ABU252" s="11"/>
      <c r="ABV252" s="11"/>
      <c r="ABW252" s="11"/>
      <c r="ABX252" s="11"/>
      <c r="ABY252" s="11"/>
      <c r="ABZ252" s="11"/>
      <c r="ACA252" s="11"/>
      <c r="ACB252" s="11"/>
      <c r="ACC252" s="11"/>
      <c r="ACD252" s="11"/>
      <c r="ACE252" s="11"/>
      <c r="ACF252" s="11"/>
      <c r="ACG252" s="11"/>
      <c r="ACH252" s="11"/>
      <c r="ACI252" s="11"/>
      <c r="ACJ252" s="11"/>
      <c r="ACK252" s="11"/>
      <c r="ACL252" s="11"/>
      <c r="ACM252" s="11"/>
      <c r="ACN252" s="11"/>
      <c r="ACO252" s="11"/>
      <c r="ACP252" s="11"/>
      <c r="ACQ252" s="11"/>
      <c r="ACR252" s="11"/>
      <c r="ACS252" s="11"/>
      <c r="ACT252" s="11"/>
      <c r="ACU252" s="11"/>
      <c r="ACV252" s="11"/>
      <c r="ACW252" s="11"/>
      <c r="ACX252" s="11"/>
      <c r="ACY252" s="11"/>
      <c r="ACZ252" s="11"/>
      <c r="ADA252" s="11"/>
      <c r="ADB252" s="11"/>
      <c r="ADC252" s="11"/>
      <c r="ADD252" s="11"/>
      <c r="ADE252" s="11"/>
      <c r="ADF252" s="11"/>
      <c r="ADG252" s="11"/>
      <c r="ADH252" s="11"/>
      <c r="ADI252" s="11"/>
      <c r="ADJ252" s="11"/>
      <c r="ADK252" s="11"/>
      <c r="ADL252" s="11"/>
      <c r="ADM252" s="11"/>
      <c r="ADN252" s="11"/>
      <c r="ADO252" s="11"/>
      <c r="ADP252" s="11"/>
      <c r="ADQ252" s="11"/>
      <c r="ADR252" s="11"/>
      <c r="ADS252" s="11"/>
      <c r="ADT252" s="11"/>
      <c r="ADU252" s="11"/>
      <c r="ADV252" s="11"/>
      <c r="ADW252" s="11"/>
      <c r="ADX252" s="11"/>
      <c r="ADY252" s="11"/>
      <c r="ADZ252" s="11"/>
      <c r="AEA252" s="11"/>
      <c r="AEB252" s="11"/>
      <c r="AEC252" s="11"/>
      <c r="AED252" s="11"/>
      <c r="AEE252" s="11"/>
      <c r="AEF252" s="11"/>
      <c r="AEG252" s="11"/>
      <c r="AEH252" s="11"/>
      <c r="AEI252" s="11"/>
      <c r="AEJ252" s="11"/>
      <c r="AEK252" s="11"/>
      <c r="AEL252" s="11"/>
      <c r="AEM252" s="11"/>
      <c r="AEN252" s="11"/>
      <c r="AEO252" s="11"/>
      <c r="AEP252" s="11"/>
      <c r="AEQ252" s="11"/>
      <c r="AER252" s="11"/>
      <c r="AES252" s="11"/>
      <c r="AET252" s="11"/>
      <c r="AEU252" s="11"/>
      <c r="AEV252" s="11"/>
      <c r="AEW252" s="11"/>
      <c r="AEX252" s="11"/>
      <c r="AEY252" s="11"/>
      <c r="AEZ252" s="11"/>
      <c r="AFA252" s="11"/>
      <c r="AFB252" s="11"/>
      <c r="AFC252" s="11"/>
      <c r="AFD252" s="11"/>
      <c r="AFE252" s="11"/>
      <c r="AFF252" s="11"/>
      <c r="AFG252" s="11"/>
      <c r="AFH252" s="11"/>
      <c r="AFI252" s="11"/>
      <c r="AFJ252" s="11"/>
      <c r="AFK252" s="11"/>
      <c r="AFL252" s="11"/>
      <c r="AFM252" s="11"/>
      <c r="AFN252" s="11"/>
      <c r="AFO252" s="11"/>
      <c r="AFP252" s="11"/>
      <c r="AFQ252" s="11"/>
      <c r="AFR252" s="11"/>
      <c r="AFS252" s="11"/>
      <c r="AFT252" s="11"/>
      <c r="AFU252" s="11"/>
      <c r="AFV252" s="11"/>
      <c r="AFW252" s="11"/>
      <c r="AFX252" s="11"/>
      <c r="AFY252" s="11"/>
      <c r="AFZ252" s="11"/>
      <c r="AGA252" s="11"/>
      <c r="AGB252" s="11"/>
      <c r="AGC252" s="11"/>
      <c r="AGD252" s="11"/>
      <c r="AGE252" s="11"/>
      <c r="AGF252" s="11"/>
      <c r="AGG252" s="11"/>
      <c r="AGH252" s="11"/>
      <c r="AGI252" s="11"/>
      <c r="AGJ252" s="11"/>
      <c r="AGK252" s="11"/>
      <c r="AGL252" s="11"/>
      <c r="AGM252" s="11"/>
      <c r="AGN252" s="11"/>
      <c r="AGO252" s="11"/>
      <c r="AGP252" s="11"/>
      <c r="AGQ252" s="11"/>
      <c r="AGR252" s="11"/>
      <c r="AGS252" s="11"/>
      <c r="AGT252" s="11"/>
      <c r="AGU252" s="11"/>
      <c r="AGV252" s="11"/>
      <c r="AGW252" s="11"/>
      <c r="AGX252" s="11"/>
      <c r="AGY252" s="11"/>
      <c r="AGZ252" s="11"/>
      <c r="AHA252" s="11"/>
      <c r="AHB252" s="11"/>
      <c r="AHC252" s="11"/>
      <c r="AHD252" s="11"/>
      <c r="AHE252" s="11"/>
      <c r="AHF252" s="11"/>
      <c r="AHG252" s="11"/>
      <c r="AHH252" s="11"/>
      <c r="AHI252" s="11"/>
      <c r="AHJ252" s="11"/>
      <c r="AHK252" s="11"/>
      <c r="AHL252" s="11"/>
      <c r="AHM252" s="11"/>
      <c r="AHN252" s="11"/>
      <c r="AHO252" s="11"/>
      <c r="AHP252" s="11"/>
      <c r="AHQ252" s="11"/>
      <c r="AHR252" s="11"/>
      <c r="AHS252" s="11"/>
      <c r="AHT252" s="11"/>
      <c r="AHU252" s="11"/>
      <c r="AHV252" s="11"/>
      <c r="AHW252" s="11"/>
      <c r="AHX252" s="11"/>
      <c r="AHY252" s="11"/>
      <c r="AHZ252" s="11"/>
      <c r="AIA252" s="11"/>
      <c r="AIB252" s="11"/>
      <c r="AIC252" s="11"/>
      <c r="AID252" s="11"/>
      <c r="AIE252" s="11"/>
      <c r="AIF252" s="11"/>
      <c r="AIG252" s="11"/>
      <c r="AIH252" s="11"/>
      <c r="AII252" s="11"/>
      <c r="AIJ252" s="11"/>
      <c r="AIK252" s="11"/>
      <c r="AIL252" s="11"/>
      <c r="AIM252" s="11"/>
      <c r="AIN252" s="11"/>
      <c r="AIO252" s="11"/>
      <c r="AIP252" s="11"/>
      <c r="AIQ252" s="11"/>
      <c r="AIR252" s="11"/>
      <c r="AIS252" s="11"/>
      <c r="AIT252" s="11"/>
      <c r="AIU252" s="11"/>
      <c r="AIV252" s="11"/>
      <c r="AIW252" s="11"/>
      <c r="AIX252" s="11"/>
      <c r="AIY252" s="11"/>
      <c r="AIZ252" s="11"/>
      <c r="AJA252" s="11"/>
      <c r="AJB252" s="11"/>
      <c r="AJC252" s="11"/>
      <c r="AJD252" s="11"/>
      <c r="AJE252" s="11"/>
      <c r="AJF252" s="11"/>
      <c r="AJG252" s="11"/>
      <c r="AJH252" s="11"/>
      <c r="AJI252" s="11"/>
      <c r="AJJ252" s="11"/>
      <c r="AJK252" s="11"/>
      <c r="AJL252" s="11"/>
      <c r="AJM252" s="11"/>
      <c r="AJN252" s="11"/>
      <c r="AJO252" s="11"/>
      <c r="AJP252" s="11"/>
      <c r="AJQ252" s="11"/>
      <c r="AJR252" s="11"/>
      <c r="AJS252" s="11"/>
      <c r="AJT252" s="11"/>
      <c r="AJU252" s="11"/>
      <c r="AJV252" s="11"/>
      <c r="AJW252" s="11"/>
      <c r="AJX252" s="11"/>
      <c r="AJY252" s="11"/>
      <c r="AJZ252" s="11"/>
      <c r="AKA252" s="11"/>
      <c r="AKB252" s="11"/>
      <c r="AKC252" s="11"/>
      <c r="AKD252" s="11"/>
      <c r="AKE252" s="11"/>
      <c r="AKF252" s="11"/>
      <c r="AKG252" s="11"/>
      <c r="AKH252" s="11"/>
      <c r="AKI252" s="11"/>
      <c r="AKJ252" s="11"/>
      <c r="AKK252" s="11"/>
      <c r="AKL252" s="11"/>
      <c r="AKM252" s="11"/>
      <c r="AKN252" s="11"/>
      <c r="AKO252" s="11"/>
      <c r="AKP252" s="11"/>
      <c r="AKQ252" s="11"/>
      <c r="AKR252" s="11"/>
      <c r="AKS252" s="11"/>
      <c r="AKT252" s="11"/>
      <c r="AKU252" s="11"/>
      <c r="AKV252" s="11"/>
      <c r="AKW252" s="11"/>
      <c r="AKX252" s="11"/>
      <c r="AKY252" s="11"/>
      <c r="AKZ252" s="11"/>
      <c r="ALA252" s="11"/>
      <c r="ALB252" s="11"/>
      <c r="ALC252" s="11"/>
      <c r="ALD252" s="11"/>
      <c r="ALE252" s="11"/>
      <c r="ALF252" s="11"/>
      <c r="ALG252" s="11"/>
      <c r="ALH252" s="11"/>
      <c r="ALI252" s="11"/>
      <c r="ALJ252" s="11"/>
      <c r="ALK252" s="11"/>
      <c r="ALL252" s="11"/>
      <c r="ALM252" s="11"/>
      <c r="ALN252" s="11"/>
      <c r="ALO252" s="11"/>
      <c r="ALP252" s="11"/>
      <c r="ALQ252" s="11"/>
      <c r="ALR252" s="11"/>
      <c r="ALS252" s="11"/>
      <c r="ALT252" s="11"/>
      <c r="ALU252" s="11"/>
      <c r="ALV252" s="11"/>
      <c r="ALW252" s="11"/>
      <c r="ALX252" s="11"/>
      <c r="ALY252" s="11"/>
      <c r="ALZ252" s="11"/>
      <c r="AMA252" s="11"/>
      <c r="AMB252" s="11"/>
      <c r="AMC252" s="11"/>
    </row>
    <row r="253" spans="1:1017" s="50" customFormat="1" ht="24.75" customHeight="1">
      <c r="A253" s="9">
        <v>14</v>
      </c>
      <c r="B253" s="9" t="s">
        <v>143</v>
      </c>
      <c r="C253" s="10" t="s">
        <v>141</v>
      </c>
      <c r="D253" s="9">
        <v>43</v>
      </c>
      <c r="E253" s="9">
        <v>30</v>
      </c>
      <c r="F253" s="9">
        <v>16</v>
      </c>
      <c r="G253" s="9">
        <v>14</v>
      </c>
      <c r="H253" s="232">
        <v>966.9</v>
      </c>
      <c r="I253" s="232">
        <v>363.5</v>
      </c>
      <c r="J253" s="232">
        <v>603.4</v>
      </c>
      <c r="K253" s="9">
        <v>74</v>
      </c>
      <c r="L253" s="9">
        <v>32</v>
      </c>
      <c r="M253" s="9">
        <v>42</v>
      </c>
      <c r="N253" s="229" t="s">
        <v>672</v>
      </c>
      <c r="O253" s="229" t="s">
        <v>210</v>
      </c>
      <c r="P253" s="153" t="s">
        <v>735</v>
      </c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  <c r="IX253" s="11"/>
      <c r="IY253" s="11"/>
      <c r="IZ253" s="11"/>
      <c r="JA253" s="11"/>
      <c r="JB253" s="11"/>
      <c r="JC253" s="11"/>
      <c r="JD253" s="11"/>
      <c r="JE253" s="11"/>
      <c r="JF253" s="11"/>
      <c r="JG253" s="11"/>
      <c r="JH253" s="11"/>
      <c r="JI253" s="11"/>
      <c r="JJ253" s="11"/>
      <c r="JK253" s="11"/>
      <c r="JL253" s="11"/>
      <c r="JM253" s="11"/>
      <c r="JN253" s="11"/>
      <c r="JO253" s="11"/>
      <c r="JP253" s="11"/>
      <c r="JQ253" s="11"/>
      <c r="JR253" s="11"/>
      <c r="JS253" s="11"/>
      <c r="JT253" s="11"/>
      <c r="JU253" s="11"/>
      <c r="JV253" s="11"/>
      <c r="JW253" s="11"/>
      <c r="JX253" s="11"/>
      <c r="JY253" s="11"/>
      <c r="JZ253" s="11"/>
      <c r="KA253" s="11"/>
      <c r="KB253" s="11"/>
      <c r="KC253" s="11"/>
      <c r="KD253" s="11"/>
      <c r="KE253" s="11"/>
      <c r="KF253" s="11"/>
      <c r="KG253" s="11"/>
      <c r="KH253" s="11"/>
      <c r="KI253" s="11"/>
      <c r="KJ253" s="11"/>
      <c r="KK253" s="11"/>
      <c r="KL253" s="11"/>
      <c r="KM253" s="11"/>
      <c r="KN253" s="11"/>
      <c r="KO253" s="11"/>
      <c r="KP253" s="11"/>
      <c r="KQ253" s="11"/>
      <c r="KR253" s="11"/>
      <c r="KS253" s="11"/>
      <c r="KT253" s="11"/>
      <c r="KU253" s="11"/>
      <c r="KV253" s="11"/>
      <c r="KW253" s="11"/>
      <c r="KX253" s="11"/>
      <c r="KY253" s="11"/>
      <c r="KZ253" s="11"/>
      <c r="LA253" s="11"/>
      <c r="LB253" s="11"/>
      <c r="LC253" s="11"/>
      <c r="LD253" s="11"/>
      <c r="LE253" s="11"/>
      <c r="LF253" s="11"/>
      <c r="LG253" s="11"/>
      <c r="LH253" s="11"/>
      <c r="LI253" s="11"/>
      <c r="LJ253" s="11"/>
      <c r="LK253" s="11"/>
      <c r="LL253" s="11"/>
      <c r="LM253" s="11"/>
      <c r="LN253" s="11"/>
      <c r="LO253" s="11"/>
      <c r="LP253" s="11"/>
      <c r="LQ253" s="11"/>
      <c r="LR253" s="11"/>
      <c r="LS253" s="11"/>
      <c r="LT253" s="11"/>
      <c r="LU253" s="11"/>
      <c r="LV253" s="11"/>
      <c r="LW253" s="11"/>
      <c r="LX253" s="11"/>
      <c r="LY253" s="11"/>
      <c r="LZ253" s="11"/>
      <c r="MA253" s="11"/>
      <c r="MB253" s="11"/>
      <c r="MC253" s="11"/>
      <c r="MD253" s="11"/>
      <c r="ME253" s="11"/>
      <c r="MF253" s="11"/>
      <c r="MG253" s="11"/>
      <c r="MH253" s="11"/>
      <c r="MI253" s="11"/>
      <c r="MJ253" s="11"/>
      <c r="MK253" s="11"/>
      <c r="ML253" s="11"/>
      <c r="MM253" s="11"/>
      <c r="MN253" s="11"/>
      <c r="MO253" s="11"/>
      <c r="MP253" s="11"/>
      <c r="MQ253" s="11"/>
      <c r="MR253" s="11"/>
      <c r="MS253" s="11"/>
      <c r="MT253" s="11"/>
      <c r="MU253" s="11"/>
      <c r="MV253" s="11"/>
      <c r="MW253" s="11"/>
      <c r="MX253" s="11"/>
      <c r="MY253" s="11"/>
      <c r="MZ253" s="11"/>
      <c r="NA253" s="11"/>
      <c r="NB253" s="11"/>
      <c r="NC253" s="11"/>
      <c r="ND253" s="11"/>
      <c r="NE253" s="11"/>
      <c r="NF253" s="11"/>
      <c r="NG253" s="11"/>
      <c r="NH253" s="11"/>
      <c r="NI253" s="11"/>
      <c r="NJ253" s="11"/>
      <c r="NK253" s="11"/>
      <c r="NL253" s="11"/>
      <c r="NM253" s="11"/>
      <c r="NN253" s="11"/>
      <c r="NO253" s="11"/>
      <c r="NP253" s="11"/>
      <c r="NQ253" s="11"/>
      <c r="NR253" s="11"/>
      <c r="NS253" s="11"/>
      <c r="NT253" s="11"/>
      <c r="NU253" s="11"/>
      <c r="NV253" s="11"/>
      <c r="NW253" s="11"/>
      <c r="NX253" s="11"/>
      <c r="NY253" s="11"/>
      <c r="NZ253" s="11"/>
      <c r="OA253" s="11"/>
      <c r="OB253" s="11"/>
      <c r="OC253" s="11"/>
      <c r="OD253" s="11"/>
      <c r="OE253" s="11"/>
      <c r="OF253" s="11"/>
      <c r="OG253" s="11"/>
      <c r="OH253" s="11"/>
      <c r="OI253" s="11"/>
      <c r="OJ253" s="11"/>
      <c r="OK253" s="11"/>
      <c r="OL253" s="11"/>
      <c r="OM253" s="11"/>
      <c r="ON253" s="11"/>
      <c r="OO253" s="11"/>
      <c r="OP253" s="11"/>
      <c r="OQ253" s="11"/>
      <c r="OR253" s="11"/>
      <c r="OS253" s="11"/>
      <c r="OT253" s="11"/>
      <c r="OU253" s="11"/>
      <c r="OV253" s="11"/>
      <c r="OW253" s="11"/>
      <c r="OX253" s="11"/>
      <c r="OY253" s="11"/>
      <c r="OZ253" s="11"/>
      <c r="PA253" s="11"/>
      <c r="PB253" s="11"/>
      <c r="PC253" s="11"/>
      <c r="PD253" s="11"/>
      <c r="PE253" s="11"/>
      <c r="PF253" s="11"/>
      <c r="PG253" s="11"/>
      <c r="PH253" s="11"/>
      <c r="PI253" s="11"/>
      <c r="PJ253" s="11"/>
      <c r="PK253" s="11"/>
      <c r="PL253" s="11"/>
      <c r="PM253" s="11"/>
      <c r="PN253" s="11"/>
      <c r="PO253" s="11"/>
      <c r="PP253" s="11"/>
      <c r="PQ253" s="11"/>
      <c r="PR253" s="11"/>
      <c r="PS253" s="11"/>
      <c r="PT253" s="11"/>
      <c r="PU253" s="11"/>
      <c r="PV253" s="11"/>
      <c r="PW253" s="11"/>
      <c r="PX253" s="11"/>
      <c r="PY253" s="11"/>
      <c r="PZ253" s="11"/>
      <c r="QA253" s="11"/>
      <c r="QB253" s="11"/>
      <c r="QC253" s="11"/>
      <c r="QD253" s="11"/>
      <c r="QE253" s="11"/>
      <c r="QF253" s="11"/>
      <c r="QG253" s="11"/>
      <c r="QH253" s="11"/>
      <c r="QI253" s="11"/>
      <c r="QJ253" s="11"/>
      <c r="QK253" s="11"/>
      <c r="QL253" s="11"/>
      <c r="QM253" s="11"/>
      <c r="QN253" s="11"/>
      <c r="QO253" s="11"/>
      <c r="QP253" s="11"/>
      <c r="QQ253" s="11"/>
      <c r="QR253" s="11"/>
      <c r="QS253" s="11"/>
      <c r="QT253" s="11"/>
      <c r="QU253" s="11"/>
      <c r="QV253" s="11"/>
      <c r="QW253" s="11"/>
      <c r="QX253" s="11"/>
      <c r="QY253" s="11"/>
      <c r="QZ253" s="11"/>
      <c r="RA253" s="11"/>
      <c r="RB253" s="11"/>
      <c r="RC253" s="11"/>
      <c r="RD253" s="11"/>
      <c r="RE253" s="11"/>
      <c r="RF253" s="11"/>
      <c r="RG253" s="11"/>
      <c r="RH253" s="11"/>
      <c r="RI253" s="11"/>
      <c r="RJ253" s="11"/>
      <c r="RK253" s="11"/>
      <c r="RL253" s="11"/>
      <c r="RM253" s="11"/>
      <c r="RN253" s="11"/>
      <c r="RO253" s="11"/>
      <c r="RP253" s="11"/>
      <c r="RQ253" s="11"/>
      <c r="RR253" s="11"/>
      <c r="RS253" s="11"/>
      <c r="RT253" s="11"/>
      <c r="RU253" s="11"/>
      <c r="RV253" s="11"/>
      <c r="RW253" s="11"/>
      <c r="RX253" s="11"/>
      <c r="RY253" s="11"/>
      <c r="RZ253" s="11"/>
      <c r="SA253" s="11"/>
      <c r="SB253" s="11"/>
      <c r="SC253" s="11"/>
      <c r="SD253" s="11"/>
      <c r="SE253" s="11"/>
      <c r="SF253" s="11"/>
      <c r="SG253" s="11"/>
      <c r="SH253" s="11"/>
      <c r="SI253" s="11"/>
      <c r="SJ253" s="11"/>
      <c r="SK253" s="11"/>
      <c r="SL253" s="11"/>
      <c r="SM253" s="11"/>
      <c r="SN253" s="11"/>
      <c r="SO253" s="11"/>
      <c r="SP253" s="11"/>
      <c r="SQ253" s="11"/>
      <c r="SR253" s="11"/>
      <c r="SS253" s="11"/>
      <c r="ST253" s="11"/>
      <c r="SU253" s="11"/>
      <c r="SV253" s="11"/>
      <c r="SW253" s="11"/>
      <c r="SX253" s="11"/>
      <c r="SY253" s="11"/>
      <c r="SZ253" s="11"/>
      <c r="TA253" s="11"/>
      <c r="TB253" s="11"/>
      <c r="TC253" s="11"/>
      <c r="TD253" s="11"/>
      <c r="TE253" s="11"/>
      <c r="TF253" s="11"/>
      <c r="TG253" s="11"/>
      <c r="TH253" s="11"/>
      <c r="TI253" s="11"/>
      <c r="TJ253" s="11"/>
      <c r="TK253" s="11"/>
      <c r="TL253" s="11"/>
      <c r="TM253" s="11"/>
      <c r="TN253" s="11"/>
      <c r="TO253" s="11"/>
      <c r="TP253" s="11"/>
      <c r="TQ253" s="11"/>
      <c r="TR253" s="11"/>
      <c r="TS253" s="11"/>
      <c r="TT253" s="11"/>
      <c r="TU253" s="11"/>
      <c r="TV253" s="11"/>
      <c r="TW253" s="11"/>
      <c r="TX253" s="11"/>
      <c r="TY253" s="11"/>
      <c r="TZ253" s="11"/>
      <c r="UA253" s="11"/>
      <c r="UB253" s="11"/>
      <c r="UC253" s="11"/>
      <c r="UD253" s="11"/>
      <c r="UE253" s="11"/>
      <c r="UF253" s="11"/>
      <c r="UG253" s="11"/>
      <c r="UH253" s="11"/>
      <c r="UI253" s="11"/>
      <c r="UJ253" s="11"/>
      <c r="UK253" s="11"/>
      <c r="UL253" s="11"/>
      <c r="UM253" s="11"/>
      <c r="UN253" s="11"/>
      <c r="UO253" s="11"/>
      <c r="UP253" s="11"/>
      <c r="UQ253" s="11"/>
      <c r="UR253" s="11"/>
      <c r="US253" s="11"/>
      <c r="UT253" s="11"/>
      <c r="UU253" s="11"/>
      <c r="UV253" s="11"/>
      <c r="UW253" s="11"/>
      <c r="UX253" s="11"/>
      <c r="UY253" s="11"/>
      <c r="UZ253" s="11"/>
      <c r="VA253" s="11"/>
      <c r="VB253" s="11"/>
      <c r="VC253" s="11"/>
      <c r="VD253" s="11"/>
      <c r="VE253" s="11"/>
      <c r="VF253" s="11"/>
      <c r="VG253" s="11"/>
      <c r="VH253" s="11"/>
      <c r="VI253" s="11"/>
      <c r="VJ253" s="11"/>
      <c r="VK253" s="11"/>
      <c r="VL253" s="11"/>
      <c r="VM253" s="11"/>
      <c r="VN253" s="11"/>
      <c r="VO253" s="11"/>
      <c r="VP253" s="11"/>
      <c r="VQ253" s="11"/>
      <c r="VR253" s="11"/>
      <c r="VS253" s="11"/>
      <c r="VT253" s="11"/>
      <c r="VU253" s="11"/>
      <c r="VV253" s="11"/>
      <c r="VW253" s="11"/>
      <c r="VX253" s="11"/>
      <c r="VY253" s="11"/>
      <c r="VZ253" s="11"/>
      <c r="WA253" s="11"/>
      <c r="WB253" s="11"/>
      <c r="WC253" s="11"/>
      <c r="WD253" s="11"/>
      <c r="WE253" s="11"/>
      <c r="WF253" s="11"/>
      <c r="WG253" s="11"/>
      <c r="WH253" s="11"/>
      <c r="WI253" s="11"/>
      <c r="WJ253" s="11"/>
      <c r="WK253" s="11"/>
      <c r="WL253" s="11"/>
      <c r="WM253" s="11"/>
      <c r="WN253" s="11"/>
      <c r="WO253" s="11"/>
      <c r="WP253" s="11"/>
      <c r="WQ253" s="11"/>
      <c r="WR253" s="11"/>
      <c r="WS253" s="11"/>
      <c r="WT253" s="11"/>
      <c r="WU253" s="11"/>
      <c r="WV253" s="11"/>
      <c r="WW253" s="11"/>
      <c r="WX253" s="11"/>
      <c r="WY253" s="11"/>
      <c r="WZ253" s="11"/>
      <c r="XA253" s="11"/>
      <c r="XB253" s="11"/>
      <c r="XC253" s="11"/>
      <c r="XD253" s="11"/>
      <c r="XE253" s="11"/>
      <c r="XF253" s="11"/>
      <c r="XG253" s="11"/>
      <c r="XH253" s="11"/>
      <c r="XI253" s="11"/>
      <c r="XJ253" s="11"/>
      <c r="XK253" s="11"/>
      <c r="XL253" s="11"/>
      <c r="XM253" s="11"/>
      <c r="XN253" s="11"/>
      <c r="XO253" s="11"/>
      <c r="XP253" s="11"/>
      <c r="XQ253" s="11"/>
      <c r="XR253" s="11"/>
      <c r="XS253" s="11"/>
      <c r="XT253" s="11"/>
      <c r="XU253" s="11"/>
      <c r="XV253" s="11"/>
      <c r="XW253" s="11"/>
      <c r="XX253" s="11"/>
      <c r="XY253" s="11"/>
      <c r="XZ253" s="11"/>
      <c r="YA253" s="11"/>
      <c r="YB253" s="11"/>
      <c r="YC253" s="11"/>
      <c r="YD253" s="11"/>
      <c r="YE253" s="11"/>
      <c r="YF253" s="11"/>
      <c r="YG253" s="11"/>
      <c r="YH253" s="11"/>
      <c r="YI253" s="11"/>
      <c r="YJ253" s="11"/>
      <c r="YK253" s="11"/>
      <c r="YL253" s="11"/>
      <c r="YM253" s="11"/>
      <c r="YN253" s="11"/>
      <c r="YO253" s="11"/>
      <c r="YP253" s="11"/>
      <c r="YQ253" s="11"/>
      <c r="YR253" s="11"/>
      <c r="YS253" s="11"/>
      <c r="YT253" s="11"/>
      <c r="YU253" s="11"/>
      <c r="YV253" s="11"/>
      <c r="YW253" s="11"/>
      <c r="YX253" s="11"/>
      <c r="YY253" s="11"/>
      <c r="YZ253" s="11"/>
      <c r="ZA253" s="11"/>
      <c r="ZB253" s="11"/>
      <c r="ZC253" s="11"/>
      <c r="ZD253" s="11"/>
      <c r="ZE253" s="11"/>
      <c r="ZF253" s="11"/>
      <c r="ZG253" s="11"/>
      <c r="ZH253" s="11"/>
      <c r="ZI253" s="11"/>
      <c r="ZJ253" s="11"/>
      <c r="ZK253" s="11"/>
      <c r="ZL253" s="11"/>
      <c r="ZM253" s="11"/>
      <c r="ZN253" s="11"/>
      <c r="ZO253" s="11"/>
      <c r="ZP253" s="11"/>
      <c r="ZQ253" s="11"/>
      <c r="ZR253" s="11"/>
      <c r="ZS253" s="11"/>
      <c r="ZT253" s="11"/>
      <c r="ZU253" s="11"/>
      <c r="ZV253" s="11"/>
      <c r="ZW253" s="11"/>
      <c r="ZX253" s="11"/>
      <c r="ZY253" s="11"/>
      <c r="ZZ253" s="11"/>
      <c r="AAA253" s="11"/>
      <c r="AAB253" s="11"/>
      <c r="AAC253" s="11"/>
      <c r="AAD253" s="11"/>
      <c r="AAE253" s="11"/>
      <c r="AAF253" s="11"/>
      <c r="AAG253" s="11"/>
      <c r="AAH253" s="11"/>
      <c r="AAI253" s="11"/>
      <c r="AAJ253" s="11"/>
      <c r="AAK253" s="11"/>
      <c r="AAL253" s="11"/>
      <c r="AAM253" s="11"/>
      <c r="AAN253" s="11"/>
      <c r="AAO253" s="11"/>
      <c r="AAP253" s="11"/>
      <c r="AAQ253" s="11"/>
      <c r="AAR253" s="11"/>
      <c r="AAS253" s="11"/>
      <c r="AAT253" s="11"/>
      <c r="AAU253" s="11"/>
      <c r="AAV253" s="11"/>
      <c r="AAW253" s="11"/>
      <c r="AAX253" s="11"/>
      <c r="AAY253" s="11"/>
      <c r="AAZ253" s="11"/>
      <c r="ABA253" s="11"/>
      <c r="ABB253" s="11"/>
      <c r="ABC253" s="11"/>
      <c r="ABD253" s="11"/>
      <c r="ABE253" s="11"/>
      <c r="ABF253" s="11"/>
      <c r="ABG253" s="11"/>
      <c r="ABH253" s="11"/>
      <c r="ABI253" s="11"/>
      <c r="ABJ253" s="11"/>
      <c r="ABK253" s="11"/>
      <c r="ABL253" s="11"/>
      <c r="ABM253" s="11"/>
      <c r="ABN253" s="11"/>
      <c r="ABO253" s="11"/>
      <c r="ABP253" s="11"/>
      <c r="ABQ253" s="11"/>
      <c r="ABR253" s="11"/>
      <c r="ABS253" s="11"/>
      <c r="ABT253" s="11"/>
      <c r="ABU253" s="11"/>
      <c r="ABV253" s="11"/>
      <c r="ABW253" s="11"/>
      <c r="ABX253" s="11"/>
      <c r="ABY253" s="11"/>
      <c r="ABZ253" s="11"/>
      <c r="ACA253" s="11"/>
      <c r="ACB253" s="11"/>
      <c r="ACC253" s="11"/>
      <c r="ACD253" s="11"/>
      <c r="ACE253" s="11"/>
      <c r="ACF253" s="11"/>
      <c r="ACG253" s="11"/>
      <c r="ACH253" s="11"/>
      <c r="ACI253" s="11"/>
      <c r="ACJ253" s="11"/>
      <c r="ACK253" s="11"/>
      <c r="ACL253" s="11"/>
      <c r="ACM253" s="11"/>
      <c r="ACN253" s="11"/>
      <c r="ACO253" s="11"/>
      <c r="ACP253" s="11"/>
      <c r="ACQ253" s="11"/>
      <c r="ACR253" s="11"/>
      <c r="ACS253" s="11"/>
      <c r="ACT253" s="11"/>
      <c r="ACU253" s="11"/>
      <c r="ACV253" s="11"/>
      <c r="ACW253" s="11"/>
      <c r="ACX253" s="11"/>
      <c r="ACY253" s="11"/>
      <c r="ACZ253" s="11"/>
      <c r="ADA253" s="11"/>
      <c r="ADB253" s="11"/>
      <c r="ADC253" s="11"/>
      <c r="ADD253" s="11"/>
      <c r="ADE253" s="11"/>
      <c r="ADF253" s="11"/>
      <c r="ADG253" s="11"/>
      <c r="ADH253" s="11"/>
      <c r="ADI253" s="11"/>
      <c r="ADJ253" s="11"/>
      <c r="ADK253" s="11"/>
      <c r="ADL253" s="11"/>
      <c r="ADM253" s="11"/>
      <c r="ADN253" s="11"/>
      <c r="ADO253" s="11"/>
      <c r="ADP253" s="11"/>
      <c r="ADQ253" s="11"/>
      <c r="ADR253" s="11"/>
      <c r="ADS253" s="11"/>
      <c r="ADT253" s="11"/>
      <c r="ADU253" s="11"/>
      <c r="ADV253" s="11"/>
      <c r="ADW253" s="11"/>
      <c r="ADX253" s="11"/>
      <c r="ADY253" s="11"/>
      <c r="ADZ253" s="11"/>
      <c r="AEA253" s="11"/>
      <c r="AEB253" s="11"/>
      <c r="AEC253" s="11"/>
      <c r="AED253" s="11"/>
      <c r="AEE253" s="11"/>
      <c r="AEF253" s="11"/>
      <c r="AEG253" s="11"/>
      <c r="AEH253" s="11"/>
      <c r="AEI253" s="11"/>
      <c r="AEJ253" s="11"/>
      <c r="AEK253" s="11"/>
      <c r="AEL253" s="11"/>
      <c r="AEM253" s="11"/>
      <c r="AEN253" s="11"/>
      <c r="AEO253" s="11"/>
      <c r="AEP253" s="11"/>
      <c r="AEQ253" s="11"/>
      <c r="AER253" s="11"/>
      <c r="AES253" s="11"/>
      <c r="AET253" s="11"/>
      <c r="AEU253" s="11"/>
      <c r="AEV253" s="11"/>
      <c r="AEW253" s="11"/>
      <c r="AEX253" s="11"/>
      <c r="AEY253" s="11"/>
      <c r="AEZ253" s="11"/>
      <c r="AFA253" s="11"/>
      <c r="AFB253" s="11"/>
      <c r="AFC253" s="11"/>
      <c r="AFD253" s="11"/>
      <c r="AFE253" s="11"/>
      <c r="AFF253" s="11"/>
      <c r="AFG253" s="11"/>
      <c r="AFH253" s="11"/>
      <c r="AFI253" s="11"/>
      <c r="AFJ253" s="11"/>
      <c r="AFK253" s="11"/>
      <c r="AFL253" s="11"/>
      <c r="AFM253" s="11"/>
      <c r="AFN253" s="11"/>
      <c r="AFO253" s="11"/>
      <c r="AFP253" s="11"/>
      <c r="AFQ253" s="11"/>
      <c r="AFR253" s="11"/>
      <c r="AFS253" s="11"/>
      <c r="AFT253" s="11"/>
      <c r="AFU253" s="11"/>
      <c r="AFV253" s="11"/>
      <c r="AFW253" s="11"/>
      <c r="AFX253" s="11"/>
      <c r="AFY253" s="11"/>
      <c r="AFZ253" s="11"/>
      <c r="AGA253" s="11"/>
      <c r="AGB253" s="11"/>
      <c r="AGC253" s="11"/>
      <c r="AGD253" s="11"/>
      <c r="AGE253" s="11"/>
      <c r="AGF253" s="11"/>
      <c r="AGG253" s="11"/>
      <c r="AGH253" s="11"/>
      <c r="AGI253" s="11"/>
      <c r="AGJ253" s="11"/>
      <c r="AGK253" s="11"/>
      <c r="AGL253" s="11"/>
      <c r="AGM253" s="11"/>
      <c r="AGN253" s="11"/>
      <c r="AGO253" s="11"/>
      <c r="AGP253" s="11"/>
      <c r="AGQ253" s="11"/>
      <c r="AGR253" s="11"/>
      <c r="AGS253" s="11"/>
      <c r="AGT253" s="11"/>
      <c r="AGU253" s="11"/>
      <c r="AGV253" s="11"/>
      <c r="AGW253" s="11"/>
      <c r="AGX253" s="11"/>
      <c r="AGY253" s="11"/>
      <c r="AGZ253" s="11"/>
      <c r="AHA253" s="11"/>
      <c r="AHB253" s="11"/>
      <c r="AHC253" s="11"/>
      <c r="AHD253" s="11"/>
      <c r="AHE253" s="11"/>
      <c r="AHF253" s="11"/>
      <c r="AHG253" s="11"/>
      <c r="AHH253" s="11"/>
      <c r="AHI253" s="11"/>
      <c r="AHJ253" s="11"/>
      <c r="AHK253" s="11"/>
      <c r="AHL253" s="11"/>
      <c r="AHM253" s="11"/>
      <c r="AHN253" s="11"/>
      <c r="AHO253" s="11"/>
      <c r="AHP253" s="11"/>
      <c r="AHQ253" s="11"/>
      <c r="AHR253" s="11"/>
      <c r="AHS253" s="11"/>
      <c r="AHT253" s="11"/>
      <c r="AHU253" s="11"/>
      <c r="AHV253" s="11"/>
      <c r="AHW253" s="11"/>
      <c r="AHX253" s="11"/>
      <c r="AHY253" s="11"/>
      <c r="AHZ253" s="11"/>
      <c r="AIA253" s="11"/>
      <c r="AIB253" s="11"/>
      <c r="AIC253" s="11"/>
      <c r="AID253" s="11"/>
      <c r="AIE253" s="11"/>
      <c r="AIF253" s="11"/>
      <c r="AIG253" s="11"/>
      <c r="AIH253" s="11"/>
      <c r="AII253" s="11"/>
      <c r="AIJ253" s="11"/>
      <c r="AIK253" s="11"/>
      <c r="AIL253" s="11"/>
      <c r="AIM253" s="11"/>
      <c r="AIN253" s="11"/>
      <c r="AIO253" s="11"/>
      <c r="AIP253" s="11"/>
      <c r="AIQ253" s="11"/>
      <c r="AIR253" s="11"/>
      <c r="AIS253" s="11"/>
      <c r="AIT253" s="11"/>
      <c r="AIU253" s="11"/>
      <c r="AIV253" s="11"/>
      <c r="AIW253" s="11"/>
      <c r="AIX253" s="11"/>
      <c r="AIY253" s="11"/>
      <c r="AIZ253" s="11"/>
      <c r="AJA253" s="11"/>
      <c r="AJB253" s="11"/>
      <c r="AJC253" s="11"/>
      <c r="AJD253" s="11"/>
      <c r="AJE253" s="11"/>
      <c r="AJF253" s="11"/>
      <c r="AJG253" s="11"/>
      <c r="AJH253" s="11"/>
      <c r="AJI253" s="11"/>
      <c r="AJJ253" s="11"/>
      <c r="AJK253" s="11"/>
      <c r="AJL253" s="11"/>
      <c r="AJM253" s="11"/>
      <c r="AJN253" s="11"/>
      <c r="AJO253" s="11"/>
      <c r="AJP253" s="11"/>
      <c r="AJQ253" s="11"/>
      <c r="AJR253" s="11"/>
      <c r="AJS253" s="11"/>
      <c r="AJT253" s="11"/>
      <c r="AJU253" s="11"/>
      <c r="AJV253" s="11"/>
      <c r="AJW253" s="11"/>
      <c r="AJX253" s="11"/>
      <c r="AJY253" s="11"/>
      <c r="AJZ253" s="11"/>
      <c r="AKA253" s="11"/>
      <c r="AKB253" s="11"/>
      <c r="AKC253" s="11"/>
      <c r="AKD253" s="11"/>
      <c r="AKE253" s="11"/>
      <c r="AKF253" s="11"/>
      <c r="AKG253" s="11"/>
      <c r="AKH253" s="11"/>
      <c r="AKI253" s="11"/>
      <c r="AKJ253" s="11"/>
      <c r="AKK253" s="11"/>
      <c r="AKL253" s="11"/>
      <c r="AKM253" s="11"/>
      <c r="AKN253" s="11"/>
      <c r="AKO253" s="11"/>
      <c r="AKP253" s="11"/>
      <c r="AKQ253" s="11"/>
      <c r="AKR253" s="11"/>
      <c r="AKS253" s="11"/>
      <c r="AKT253" s="11"/>
      <c r="AKU253" s="11"/>
      <c r="AKV253" s="11"/>
      <c r="AKW253" s="11"/>
      <c r="AKX253" s="11"/>
      <c r="AKY253" s="11"/>
      <c r="AKZ253" s="11"/>
      <c r="ALA253" s="11"/>
      <c r="ALB253" s="11"/>
      <c r="ALC253" s="11"/>
      <c r="ALD253" s="11"/>
      <c r="ALE253" s="11"/>
      <c r="ALF253" s="11"/>
      <c r="ALG253" s="11"/>
      <c r="ALH253" s="11"/>
      <c r="ALI253" s="11"/>
      <c r="ALJ253" s="11"/>
      <c r="ALK253" s="11"/>
      <c r="ALL253" s="11"/>
      <c r="ALM253" s="11"/>
      <c r="ALN253" s="11"/>
      <c r="ALO253" s="11"/>
      <c r="ALP253" s="11"/>
      <c r="ALQ253" s="11"/>
      <c r="ALR253" s="11"/>
      <c r="ALS253" s="11"/>
      <c r="ALT253" s="11"/>
      <c r="ALU253" s="11"/>
      <c r="ALV253" s="11"/>
      <c r="ALW253" s="11"/>
      <c r="ALX253" s="11"/>
      <c r="ALY253" s="11"/>
      <c r="ALZ253" s="11"/>
      <c r="AMA253" s="11"/>
      <c r="AMB253" s="11"/>
      <c r="AMC253" s="11"/>
    </row>
    <row r="254" spans="1:1017" s="50" customFormat="1" ht="24.75" customHeight="1">
      <c r="A254" s="9">
        <v>15</v>
      </c>
      <c r="B254" s="9" t="s">
        <v>143</v>
      </c>
      <c r="C254" s="10" t="s">
        <v>141</v>
      </c>
      <c r="D254" s="9">
        <v>10</v>
      </c>
      <c r="E254" s="9">
        <v>32</v>
      </c>
      <c r="F254" s="9">
        <v>13</v>
      </c>
      <c r="G254" s="9">
        <v>19</v>
      </c>
      <c r="H254" s="232">
        <v>900.6</v>
      </c>
      <c r="I254" s="232">
        <v>328.2</v>
      </c>
      <c r="J254" s="232">
        <v>572.4</v>
      </c>
      <c r="K254" s="9">
        <v>64</v>
      </c>
      <c r="L254" s="9">
        <v>26</v>
      </c>
      <c r="M254" s="9">
        <v>38</v>
      </c>
      <c r="N254" s="229" t="s">
        <v>673</v>
      </c>
      <c r="O254" s="229" t="s">
        <v>211</v>
      </c>
      <c r="P254" s="153" t="s">
        <v>735</v>
      </c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  <c r="IX254" s="11"/>
      <c r="IY254" s="11"/>
      <c r="IZ254" s="11"/>
      <c r="JA254" s="11"/>
      <c r="JB254" s="11"/>
      <c r="JC254" s="11"/>
      <c r="JD254" s="11"/>
      <c r="JE254" s="11"/>
      <c r="JF254" s="11"/>
      <c r="JG254" s="11"/>
      <c r="JH254" s="11"/>
      <c r="JI254" s="11"/>
      <c r="JJ254" s="11"/>
      <c r="JK254" s="11"/>
      <c r="JL254" s="11"/>
      <c r="JM254" s="11"/>
      <c r="JN254" s="11"/>
      <c r="JO254" s="11"/>
      <c r="JP254" s="11"/>
      <c r="JQ254" s="11"/>
      <c r="JR254" s="11"/>
      <c r="JS254" s="11"/>
      <c r="JT254" s="11"/>
      <c r="JU254" s="11"/>
      <c r="JV254" s="11"/>
      <c r="JW254" s="11"/>
      <c r="JX254" s="11"/>
      <c r="JY254" s="11"/>
      <c r="JZ254" s="11"/>
      <c r="KA254" s="11"/>
      <c r="KB254" s="11"/>
      <c r="KC254" s="11"/>
      <c r="KD254" s="11"/>
      <c r="KE254" s="11"/>
      <c r="KF254" s="11"/>
      <c r="KG254" s="11"/>
      <c r="KH254" s="11"/>
      <c r="KI254" s="11"/>
      <c r="KJ254" s="11"/>
      <c r="KK254" s="11"/>
      <c r="KL254" s="11"/>
      <c r="KM254" s="11"/>
      <c r="KN254" s="11"/>
      <c r="KO254" s="11"/>
      <c r="KP254" s="11"/>
      <c r="KQ254" s="11"/>
      <c r="KR254" s="11"/>
      <c r="KS254" s="11"/>
      <c r="KT254" s="11"/>
      <c r="KU254" s="11"/>
      <c r="KV254" s="11"/>
      <c r="KW254" s="11"/>
      <c r="KX254" s="11"/>
      <c r="KY254" s="11"/>
      <c r="KZ254" s="11"/>
      <c r="LA254" s="11"/>
      <c r="LB254" s="11"/>
      <c r="LC254" s="11"/>
      <c r="LD254" s="11"/>
      <c r="LE254" s="11"/>
      <c r="LF254" s="11"/>
      <c r="LG254" s="11"/>
      <c r="LH254" s="11"/>
      <c r="LI254" s="11"/>
      <c r="LJ254" s="11"/>
      <c r="LK254" s="11"/>
      <c r="LL254" s="11"/>
      <c r="LM254" s="11"/>
      <c r="LN254" s="11"/>
      <c r="LO254" s="11"/>
      <c r="LP254" s="11"/>
      <c r="LQ254" s="11"/>
      <c r="LR254" s="11"/>
      <c r="LS254" s="11"/>
      <c r="LT254" s="11"/>
      <c r="LU254" s="11"/>
      <c r="LV254" s="11"/>
      <c r="LW254" s="11"/>
      <c r="LX254" s="11"/>
      <c r="LY254" s="11"/>
      <c r="LZ254" s="11"/>
      <c r="MA254" s="11"/>
      <c r="MB254" s="11"/>
      <c r="MC254" s="11"/>
      <c r="MD254" s="11"/>
      <c r="ME254" s="11"/>
      <c r="MF254" s="11"/>
      <c r="MG254" s="11"/>
      <c r="MH254" s="11"/>
      <c r="MI254" s="11"/>
      <c r="MJ254" s="11"/>
      <c r="MK254" s="11"/>
      <c r="ML254" s="11"/>
      <c r="MM254" s="11"/>
      <c r="MN254" s="11"/>
      <c r="MO254" s="11"/>
      <c r="MP254" s="11"/>
      <c r="MQ254" s="11"/>
      <c r="MR254" s="11"/>
      <c r="MS254" s="11"/>
      <c r="MT254" s="11"/>
      <c r="MU254" s="11"/>
      <c r="MV254" s="11"/>
      <c r="MW254" s="11"/>
      <c r="MX254" s="11"/>
      <c r="MY254" s="11"/>
      <c r="MZ254" s="11"/>
      <c r="NA254" s="11"/>
      <c r="NB254" s="11"/>
      <c r="NC254" s="11"/>
      <c r="ND254" s="11"/>
      <c r="NE254" s="11"/>
      <c r="NF254" s="11"/>
      <c r="NG254" s="11"/>
      <c r="NH254" s="11"/>
      <c r="NI254" s="11"/>
      <c r="NJ254" s="11"/>
      <c r="NK254" s="11"/>
      <c r="NL254" s="11"/>
      <c r="NM254" s="11"/>
      <c r="NN254" s="11"/>
      <c r="NO254" s="11"/>
      <c r="NP254" s="11"/>
      <c r="NQ254" s="11"/>
      <c r="NR254" s="11"/>
      <c r="NS254" s="11"/>
      <c r="NT254" s="11"/>
      <c r="NU254" s="11"/>
      <c r="NV254" s="11"/>
      <c r="NW254" s="11"/>
      <c r="NX254" s="11"/>
      <c r="NY254" s="11"/>
      <c r="NZ254" s="11"/>
      <c r="OA254" s="11"/>
      <c r="OB254" s="11"/>
      <c r="OC254" s="11"/>
      <c r="OD254" s="11"/>
      <c r="OE254" s="11"/>
      <c r="OF254" s="11"/>
      <c r="OG254" s="11"/>
      <c r="OH254" s="11"/>
      <c r="OI254" s="11"/>
      <c r="OJ254" s="11"/>
      <c r="OK254" s="11"/>
      <c r="OL254" s="11"/>
      <c r="OM254" s="11"/>
      <c r="ON254" s="11"/>
      <c r="OO254" s="11"/>
      <c r="OP254" s="11"/>
      <c r="OQ254" s="11"/>
      <c r="OR254" s="11"/>
      <c r="OS254" s="11"/>
      <c r="OT254" s="11"/>
      <c r="OU254" s="11"/>
      <c r="OV254" s="11"/>
      <c r="OW254" s="11"/>
      <c r="OX254" s="11"/>
      <c r="OY254" s="11"/>
      <c r="OZ254" s="11"/>
      <c r="PA254" s="11"/>
      <c r="PB254" s="11"/>
      <c r="PC254" s="11"/>
      <c r="PD254" s="11"/>
      <c r="PE254" s="11"/>
      <c r="PF254" s="11"/>
      <c r="PG254" s="11"/>
      <c r="PH254" s="11"/>
      <c r="PI254" s="11"/>
      <c r="PJ254" s="11"/>
      <c r="PK254" s="11"/>
      <c r="PL254" s="11"/>
      <c r="PM254" s="11"/>
      <c r="PN254" s="11"/>
      <c r="PO254" s="11"/>
      <c r="PP254" s="11"/>
      <c r="PQ254" s="11"/>
      <c r="PR254" s="11"/>
      <c r="PS254" s="11"/>
      <c r="PT254" s="11"/>
      <c r="PU254" s="11"/>
      <c r="PV254" s="11"/>
      <c r="PW254" s="11"/>
      <c r="PX254" s="11"/>
      <c r="PY254" s="11"/>
      <c r="PZ254" s="11"/>
      <c r="QA254" s="11"/>
      <c r="QB254" s="11"/>
      <c r="QC254" s="11"/>
      <c r="QD254" s="11"/>
      <c r="QE254" s="11"/>
      <c r="QF254" s="11"/>
      <c r="QG254" s="11"/>
      <c r="QH254" s="11"/>
      <c r="QI254" s="11"/>
      <c r="QJ254" s="11"/>
      <c r="QK254" s="11"/>
      <c r="QL254" s="11"/>
      <c r="QM254" s="11"/>
      <c r="QN254" s="11"/>
      <c r="QO254" s="11"/>
      <c r="QP254" s="11"/>
      <c r="QQ254" s="11"/>
      <c r="QR254" s="11"/>
      <c r="QS254" s="11"/>
      <c r="QT254" s="11"/>
      <c r="QU254" s="11"/>
      <c r="QV254" s="11"/>
      <c r="QW254" s="11"/>
      <c r="QX254" s="11"/>
      <c r="QY254" s="11"/>
      <c r="QZ254" s="11"/>
      <c r="RA254" s="11"/>
      <c r="RB254" s="11"/>
      <c r="RC254" s="11"/>
      <c r="RD254" s="11"/>
      <c r="RE254" s="11"/>
      <c r="RF254" s="11"/>
      <c r="RG254" s="11"/>
      <c r="RH254" s="11"/>
      <c r="RI254" s="11"/>
      <c r="RJ254" s="11"/>
      <c r="RK254" s="11"/>
      <c r="RL254" s="11"/>
      <c r="RM254" s="11"/>
      <c r="RN254" s="11"/>
      <c r="RO254" s="11"/>
      <c r="RP254" s="11"/>
      <c r="RQ254" s="11"/>
      <c r="RR254" s="11"/>
      <c r="RS254" s="11"/>
      <c r="RT254" s="11"/>
      <c r="RU254" s="11"/>
      <c r="RV254" s="11"/>
      <c r="RW254" s="11"/>
      <c r="RX254" s="11"/>
      <c r="RY254" s="11"/>
      <c r="RZ254" s="11"/>
      <c r="SA254" s="11"/>
      <c r="SB254" s="11"/>
      <c r="SC254" s="11"/>
      <c r="SD254" s="11"/>
      <c r="SE254" s="11"/>
      <c r="SF254" s="11"/>
      <c r="SG254" s="11"/>
      <c r="SH254" s="11"/>
      <c r="SI254" s="11"/>
      <c r="SJ254" s="11"/>
      <c r="SK254" s="11"/>
      <c r="SL254" s="11"/>
      <c r="SM254" s="11"/>
      <c r="SN254" s="11"/>
      <c r="SO254" s="11"/>
      <c r="SP254" s="11"/>
      <c r="SQ254" s="11"/>
      <c r="SR254" s="11"/>
      <c r="SS254" s="11"/>
      <c r="ST254" s="11"/>
      <c r="SU254" s="11"/>
      <c r="SV254" s="11"/>
      <c r="SW254" s="11"/>
      <c r="SX254" s="11"/>
      <c r="SY254" s="11"/>
      <c r="SZ254" s="11"/>
      <c r="TA254" s="11"/>
      <c r="TB254" s="11"/>
      <c r="TC254" s="11"/>
      <c r="TD254" s="11"/>
      <c r="TE254" s="11"/>
      <c r="TF254" s="11"/>
      <c r="TG254" s="11"/>
      <c r="TH254" s="11"/>
      <c r="TI254" s="11"/>
      <c r="TJ254" s="11"/>
      <c r="TK254" s="11"/>
      <c r="TL254" s="11"/>
      <c r="TM254" s="11"/>
      <c r="TN254" s="11"/>
      <c r="TO254" s="11"/>
      <c r="TP254" s="11"/>
      <c r="TQ254" s="11"/>
      <c r="TR254" s="11"/>
      <c r="TS254" s="11"/>
      <c r="TT254" s="11"/>
      <c r="TU254" s="11"/>
      <c r="TV254" s="11"/>
      <c r="TW254" s="11"/>
      <c r="TX254" s="11"/>
      <c r="TY254" s="11"/>
      <c r="TZ254" s="11"/>
      <c r="UA254" s="11"/>
      <c r="UB254" s="11"/>
      <c r="UC254" s="11"/>
      <c r="UD254" s="11"/>
      <c r="UE254" s="11"/>
      <c r="UF254" s="11"/>
      <c r="UG254" s="11"/>
      <c r="UH254" s="11"/>
      <c r="UI254" s="11"/>
      <c r="UJ254" s="11"/>
      <c r="UK254" s="11"/>
      <c r="UL254" s="11"/>
      <c r="UM254" s="11"/>
      <c r="UN254" s="11"/>
      <c r="UO254" s="11"/>
      <c r="UP254" s="11"/>
      <c r="UQ254" s="11"/>
      <c r="UR254" s="11"/>
      <c r="US254" s="11"/>
      <c r="UT254" s="11"/>
      <c r="UU254" s="11"/>
      <c r="UV254" s="11"/>
      <c r="UW254" s="11"/>
      <c r="UX254" s="11"/>
      <c r="UY254" s="11"/>
      <c r="UZ254" s="11"/>
      <c r="VA254" s="11"/>
      <c r="VB254" s="11"/>
      <c r="VC254" s="11"/>
      <c r="VD254" s="11"/>
      <c r="VE254" s="11"/>
      <c r="VF254" s="11"/>
      <c r="VG254" s="11"/>
      <c r="VH254" s="11"/>
      <c r="VI254" s="11"/>
      <c r="VJ254" s="11"/>
      <c r="VK254" s="11"/>
      <c r="VL254" s="11"/>
      <c r="VM254" s="11"/>
      <c r="VN254" s="11"/>
      <c r="VO254" s="11"/>
      <c r="VP254" s="11"/>
      <c r="VQ254" s="11"/>
      <c r="VR254" s="11"/>
      <c r="VS254" s="11"/>
      <c r="VT254" s="11"/>
      <c r="VU254" s="11"/>
      <c r="VV254" s="11"/>
      <c r="VW254" s="11"/>
      <c r="VX254" s="11"/>
      <c r="VY254" s="11"/>
      <c r="VZ254" s="11"/>
      <c r="WA254" s="11"/>
      <c r="WB254" s="11"/>
      <c r="WC254" s="11"/>
      <c r="WD254" s="11"/>
      <c r="WE254" s="11"/>
      <c r="WF254" s="11"/>
      <c r="WG254" s="11"/>
      <c r="WH254" s="11"/>
      <c r="WI254" s="11"/>
      <c r="WJ254" s="11"/>
      <c r="WK254" s="11"/>
      <c r="WL254" s="11"/>
      <c r="WM254" s="11"/>
      <c r="WN254" s="11"/>
      <c r="WO254" s="11"/>
      <c r="WP254" s="11"/>
      <c r="WQ254" s="11"/>
      <c r="WR254" s="11"/>
      <c r="WS254" s="11"/>
      <c r="WT254" s="11"/>
      <c r="WU254" s="11"/>
      <c r="WV254" s="11"/>
      <c r="WW254" s="11"/>
      <c r="WX254" s="11"/>
      <c r="WY254" s="11"/>
      <c r="WZ254" s="11"/>
      <c r="XA254" s="11"/>
      <c r="XB254" s="11"/>
      <c r="XC254" s="11"/>
      <c r="XD254" s="11"/>
      <c r="XE254" s="11"/>
      <c r="XF254" s="11"/>
      <c r="XG254" s="11"/>
      <c r="XH254" s="11"/>
      <c r="XI254" s="11"/>
      <c r="XJ254" s="11"/>
      <c r="XK254" s="11"/>
      <c r="XL254" s="11"/>
      <c r="XM254" s="11"/>
      <c r="XN254" s="11"/>
      <c r="XO254" s="11"/>
      <c r="XP254" s="11"/>
      <c r="XQ254" s="11"/>
      <c r="XR254" s="11"/>
      <c r="XS254" s="11"/>
      <c r="XT254" s="11"/>
      <c r="XU254" s="11"/>
      <c r="XV254" s="11"/>
      <c r="XW254" s="11"/>
      <c r="XX254" s="11"/>
      <c r="XY254" s="11"/>
      <c r="XZ254" s="11"/>
      <c r="YA254" s="11"/>
      <c r="YB254" s="11"/>
      <c r="YC254" s="11"/>
      <c r="YD254" s="11"/>
      <c r="YE254" s="11"/>
      <c r="YF254" s="11"/>
      <c r="YG254" s="11"/>
      <c r="YH254" s="11"/>
      <c r="YI254" s="11"/>
      <c r="YJ254" s="11"/>
      <c r="YK254" s="11"/>
      <c r="YL254" s="11"/>
      <c r="YM254" s="11"/>
      <c r="YN254" s="11"/>
      <c r="YO254" s="11"/>
      <c r="YP254" s="11"/>
      <c r="YQ254" s="11"/>
      <c r="YR254" s="11"/>
      <c r="YS254" s="11"/>
      <c r="YT254" s="11"/>
      <c r="YU254" s="11"/>
      <c r="YV254" s="11"/>
      <c r="YW254" s="11"/>
      <c r="YX254" s="11"/>
      <c r="YY254" s="11"/>
      <c r="YZ254" s="11"/>
      <c r="ZA254" s="11"/>
      <c r="ZB254" s="11"/>
      <c r="ZC254" s="11"/>
      <c r="ZD254" s="11"/>
      <c r="ZE254" s="11"/>
      <c r="ZF254" s="11"/>
      <c r="ZG254" s="11"/>
      <c r="ZH254" s="11"/>
      <c r="ZI254" s="11"/>
      <c r="ZJ254" s="11"/>
      <c r="ZK254" s="11"/>
      <c r="ZL254" s="11"/>
      <c r="ZM254" s="11"/>
      <c r="ZN254" s="11"/>
      <c r="ZO254" s="11"/>
      <c r="ZP254" s="11"/>
      <c r="ZQ254" s="11"/>
      <c r="ZR254" s="11"/>
      <c r="ZS254" s="11"/>
      <c r="ZT254" s="11"/>
      <c r="ZU254" s="11"/>
      <c r="ZV254" s="11"/>
      <c r="ZW254" s="11"/>
      <c r="ZX254" s="11"/>
      <c r="ZY254" s="11"/>
      <c r="ZZ254" s="11"/>
      <c r="AAA254" s="11"/>
      <c r="AAB254" s="11"/>
      <c r="AAC254" s="11"/>
      <c r="AAD254" s="11"/>
      <c r="AAE254" s="11"/>
      <c r="AAF254" s="11"/>
      <c r="AAG254" s="11"/>
      <c r="AAH254" s="11"/>
      <c r="AAI254" s="11"/>
      <c r="AAJ254" s="11"/>
      <c r="AAK254" s="11"/>
      <c r="AAL254" s="11"/>
      <c r="AAM254" s="11"/>
      <c r="AAN254" s="11"/>
      <c r="AAO254" s="11"/>
      <c r="AAP254" s="11"/>
      <c r="AAQ254" s="11"/>
      <c r="AAR254" s="11"/>
      <c r="AAS254" s="11"/>
      <c r="AAT254" s="11"/>
      <c r="AAU254" s="11"/>
      <c r="AAV254" s="11"/>
      <c r="AAW254" s="11"/>
      <c r="AAX254" s="11"/>
      <c r="AAY254" s="11"/>
      <c r="AAZ254" s="11"/>
      <c r="ABA254" s="11"/>
      <c r="ABB254" s="11"/>
      <c r="ABC254" s="11"/>
      <c r="ABD254" s="11"/>
      <c r="ABE254" s="11"/>
      <c r="ABF254" s="11"/>
      <c r="ABG254" s="11"/>
      <c r="ABH254" s="11"/>
      <c r="ABI254" s="11"/>
      <c r="ABJ254" s="11"/>
      <c r="ABK254" s="11"/>
      <c r="ABL254" s="11"/>
      <c r="ABM254" s="11"/>
      <c r="ABN254" s="11"/>
      <c r="ABO254" s="11"/>
      <c r="ABP254" s="11"/>
      <c r="ABQ254" s="11"/>
      <c r="ABR254" s="11"/>
      <c r="ABS254" s="11"/>
      <c r="ABT254" s="11"/>
      <c r="ABU254" s="11"/>
      <c r="ABV254" s="11"/>
      <c r="ABW254" s="11"/>
      <c r="ABX254" s="11"/>
      <c r="ABY254" s="11"/>
      <c r="ABZ254" s="11"/>
      <c r="ACA254" s="11"/>
      <c r="ACB254" s="11"/>
      <c r="ACC254" s="11"/>
      <c r="ACD254" s="11"/>
      <c r="ACE254" s="11"/>
      <c r="ACF254" s="11"/>
      <c r="ACG254" s="11"/>
      <c r="ACH254" s="11"/>
      <c r="ACI254" s="11"/>
      <c r="ACJ254" s="11"/>
      <c r="ACK254" s="11"/>
      <c r="ACL254" s="11"/>
      <c r="ACM254" s="11"/>
      <c r="ACN254" s="11"/>
      <c r="ACO254" s="11"/>
      <c r="ACP254" s="11"/>
      <c r="ACQ254" s="11"/>
      <c r="ACR254" s="11"/>
      <c r="ACS254" s="11"/>
      <c r="ACT254" s="11"/>
      <c r="ACU254" s="11"/>
      <c r="ACV254" s="11"/>
      <c r="ACW254" s="11"/>
      <c r="ACX254" s="11"/>
      <c r="ACY254" s="11"/>
      <c r="ACZ254" s="11"/>
      <c r="ADA254" s="11"/>
      <c r="ADB254" s="11"/>
      <c r="ADC254" s="11"/>
      <c r="ADD254" s="11"/>
      <c r="ADE254" s="11"/>
      <c r="ADF254" s="11"/>
      <c r="ADG254" s="11"/>
      <c r="ADH254" s="11"/>
      <c r="ADI254" s="11"/>
      <c r="ADJ254" s="11"/>
      <c r="ADK254" s="11"/>
      <c r="ADL254" s="11"/>
      <c r="ADM254" s="11"/>
      <c r="ADN254" s="11"/>
      <c r="ADO254" s="11"/>
      <c r="ADP254" s="11"/>
      <c r="ADQ254" s="11"/>
      <c r="ADR254" s="11"/>
      <c r="ADS254" s="11"/>
      <c r="ADT254" s="11"/>
      <c r="ADU254" s="11"/>
      <c r="ADV254" s="11"/>
      <c r="ADW254" s="11"/>
      <c r="ADX254" s="11"/>
      <c r="ADY254" s="11"/>
      <c r="ADZ254" s="11"/>
      <c r="AEA254" s="11"/>
      <c r="AEB254" s="11"/>
      <c r="AEC254" s="11"/>
      <c r="AED254" s="11"/>
      <c r="AEE254" s="11"/>
      <c r="AEF254" s="11"/>
      <c r="AEG254" s="11"/>
      <c r="AEH254" s="11"/>
      <c r="AEI254" s="11"/>
      <c r="AEJ254" s="11"/>
      <c r="AEK254" s="11"/>
      <c r="AEL254" s="11"/>
      <c r="AEM254" s="11"/>
      <c r="AEN254" s="11"/>
      <c r="AEO254" s="11"/>
      <c r="AEP254" s="11"/>
      <c r="AEQ254" s="11"/>
      <c r="AER254" s="11"/>
      <c r="AES254" s="11"/>
      <c r="AET254" s="11"/>
      <c r="AEU254" s="11"/>
      <c r="AEV254" s="11"/>
      <c r="AEW254" s="11"/>
      <c r="AEX254" s="11"/>
      <c r="AEY254" s="11"/>
      <c r="AEZ254" s="11"/>
      <c r="AFA254" s="11"/>
      <c r="AFB254" s="11"/>
      <c r="AFC254" s="11"/>
      <c r="AFD254" s="11"/>
      <c r="AFE254" s="11"/>
      <c r="AFF254" s="11"/>
      <c r="AFG254" s="11"/>
      <c r="AFH254" s="11"/>
      <c r="AFI254" s="11"/>
      <c r="AFJ254" s="11"/>
      <c r="AFK254" s="11"/>
      <c r="AFL254" s="11"/>
      <c r="AFM254" s="11"/>
      <c r="AFN254" s="11"/>
      <c r="AFO254" s="11"/>
      <c r="AFP254" s="11"/>
      <c r="AFQ254" s="11"/>
      <c r="AFR254" s="11"/>
      <c r="AFS254" s="11"/>
      <c r="AFT254" s="11"/>
      <c r="AFU254" s="11"/>
      <c r="AFV254" s="11"/>
      <c r="AFW254" s="11"/>
      <c r="AFX254" s="11"/>
      <c r="AFY254" s="11"/>
      <c r="AFZ254" s="11"/>
      <c r="AGA254" s="11"/>
      <c r="AGB254" s="11"/>
      <c r="AGC254" s="11"/>
      <c r="AGD254" s="11"/>
      <c r="AGE254" s="11"/>
      <c r="AGF254" s="11"/>
      <c r="AGG254" s="11"/>
      <c r="AGH254" s="11"/>
      <c r="AGI254" s="11"/>
      <c r="AGJ254" s="11"/>
      <c r="AGK254" s="11"/>
      <c r="AGL254" s="11"/>
      <c r="AGM254" s="11"/>
      <c r="AGN254" s="11"/>
      <c r="AGO254" s="11"/>
      <c r="AGP254" s="11"/>
      <c r="AGQ254" s="11"/>
      <c r="AGR254" s="11"/>
      <c r="AGS254" s="11"/>
      <c r="AGT254" s="11"/>
      <c r="AGU254" s="11"/>
      <c r="AGV254" s="11"/>
      <c r="AGW254" s="11"/>
      <c r="AGX254" s="11"/>
      <c r="AGY254" s="11"/>
      <c r="AGZ254" s="11"/>
      <c r="AHA254" s="11"/>
      <c r="AHB254" s="11"/>
      <c r="AHC254" s="11"/>
      <c r="AHD254" s="11"/>
      <c r="AHE254" s="11"/>
      <c r="AHF254" s="11"/>
      <c r="AHG254" s="11"/>
      <c r="AHH254" s="11"/>
      <c r="AHI254" s="11"/>
      <c r="AHJ254" s="11"/>
      <c r="AHK254" s="11"/>
      <c r="AHL254" s="11"/>
      <c r="AHM254" s="11"/>
      <c r="AHN254" s="11"/>
      <c r="AHO254" s="11"/>
      <c r="AHP254" s="11"/>
      <c r="AHQ254" s="11"/>
      <c r="AHR254" s="11"/>
      <c r="AHS254" s="11"/>
      <c r="AHT254" s="11"/>
      <c r="AHU254" s="11"/>
      <c r="AHV254" s="11"/>
      <c r="AHW254" s="11"/>
      <c r="AHX254" s="11"/>
      <c r="AHY254" s="11"/>
      <c r="AHZ254" s="11"/>
      <c r="AIA254" s="11"/>
      <c r="AIB254" s="11"/>
      <c r="AIC254" s="11"/>
      <c r="AID254" s="11"/>
      <c r="AIE254" s="11"/>
      <c r="AIF254" s="11"/>
      <c r="AIG254" s="11"/>
      <c r="AIH254" s="11"/>
      <c r="AII254" s="11"/>
      <c r="AIJ254" s="11"/>
      <c r="AIK254" s="11"/>
      <c r="AIL254" s="11"/>
      <c r="AIM254" s="11"/>
      <c r="AIN254" s="11"/>
      <c r="AIO254" s="11"/>
      <c r="AIP254" s="11"/>
      <c r="AIQ254" s="11"/>
      <c r="AIR254" s="11"/>
      <c r="AIS254" s="11"/>
      <c r="AIT254" s="11"/>
      <c r="AIU254" s="11"/>
      <c r="AIV254" s="11"/>
      <c r="AIW254" s="11"/>
      <c r="AIX254" s="11"/>
      <c r="AIY254" s="11"/>
      <c r="AIZ254" s="11"/>
      <c r="AJA254" s="11"/>
      <c r="AJB254" s="11"/>
      <c r="AJC254" s="11"/>
      <c r="AJD254" s="11"/>
      <c r="AJE254" s="11"/>
      <c r="AJF254" s="11"/>
      <c r="AJG254" s="11"/>
      <c r="AJH254" s="11"/>
      <c r="AJI254" s="11"/>
      <c r="AJJ254" s="11"/>
      <c r="AJK254" s="11"/>
      <c r="AJL254" s="11"/>
      <c r="AJM254" s="11"/>
      <c r="AJN254" s="11"/>
      <c r="AJO254" s="11"/>
      <c r="AJP254" s="11"/>
      <c r="AJQ254" s="11"/>
      <c r="AJR254" s="11"/>
      <c r="AJS254" s="11"/>
      <c r="AJT254" s="11"/>
      <c r="AJU254" s="11"/>
      <c r="AJV254" s="11"/>
      <c r="AJW254" s="11"/>
      <c r="AJX254" s="11"/>
      <c r="AJY254" s="11"/>
      <c r="AJZ254" s="11"/>
      <c r="AKA254" s="11"/>
      <c r="AKB254" s="11"/>
      <c r="AKC254" s="11"/>
      <c r="AKD254" s="11"/>
      <c r="AKE254" s="11"/>
      <c r="AKF254" s="11"/>
      <c r="AKG254" s="11"/>
      <c r="AKH254" s="11"/>
      <c r="AKI254" s="11"/>
      <c r="AKJ254" s="11"/>
      <c r="AKK254" s="11"/>
      <c r="AKL254" s="11"/>
      <c r="AKM254" s="11"/>
      <c r="AKN254" s="11"/>
      <c r="AKO254" s="11"/>
      <c r="AKP254" s="11"/>
      <c r="AKQ254" s="11"/>
      <c r="AKR254" s="11"/>
      <c r="AKS254" s="11"/>
      <c r="AKT254" s="11"/>
      <c r="AKU254" s="11"/>
      <c r="AKV254" s="11"/>
      <c r="AKW254" s="11"/>
      <c r="AKX254" s="11"/>
      <c r="AKY254" s="11"/>
      <c r="AKZ254" s="11"/>
      <c r="ALA254" s="11"/>
      <c r="ALB254" s="11"/>
      <c r="ALC254" s="11"/>
      <c r="ALD254" s="11"/>
      <c r="ALE254" s="11"/>
      <c r="ALF254" s="11"/>
      <c r="ALG254" s="11"/>
      <c r="ALH254" s="11"/>
      <c r="ALI254" s="11"/>
      <c r="ALJ254" s="11"/>
      <c r="ALK254" s="11"/>
      <c r="ALL254" s="11"/>
      <c r="ALM254" s="11"/>
      <c r="ALN254" s="11"/>
      <c r="ALO254" s="11"/>
      <c r="ALP254" s="11"/>
      <c r="ALQ254" s="11"/>
      <c r="ALR254" s="11"/>
      <c r="ALS254" s="11"/>
      <c r="ALT254" s="11"/>
      <c r="ALU254" s="11"/>
      <c r="ALV254" s="11"/>
      <c r="ALW254" s="11"/>
      <c r="ALX254" s="11"/>
      <c r="ALY254" s="11"/>
      <c r="ALZ254" s="11"/>
      <c r="AMA254" s="11"/>
      <c r="AMB254" s="11"/>
      <c r="AMC254" s="11"/>
    </row>
    <row r="255" spans="1:1017" s="50" customFormat="1" ht="24.75" customHeight="1">
      <c r="A255" s="9">
        <v>16</v>
      </c>
      <c r="B255" s="9" t="s">
        <v>143</v>
      </c>
      <c r="C255" s="10" t="s">
        <v>141</v>
      </c>
      <c r="D255" s="9">
        <v>44</v>
      </c>
      <c r="E255" s="9">
        <v>34</v>
      </c>
      <c r="F255" s="9">
        <v>24</v>
      </c>
      <c r="G255" s="9">
        <v>10</v>
      </c>
      <c r="H255" s="232">
        <v>918.08</v>
      </c>
      <c r="I255" s="232">
        <v>536.70000000000005</v>
      </c>
      <c r="J255" s="232">
        <v>381.38</v>
      </c>
      <c r="K255" s="9">
        <v>68</v>
      </c>
      <c r="L255" s="9">
        <v>48</v>
      </c>
      <c r="M255" s="9">
        <v>20</v>
      </c>
      <c r="N255" s="229" t="s">
        <v>674</v>
      </c>
      <c r="O255" s="229" t="s">
        <v>212</v>
      </c>
      <c r="P255" s="153" t="s">
        <v>735</v>
      </c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  <c r="IZ255" s="11"/>
      <c r="JA255" s="11"/>
      <c r="JB255" s="11"/>
      <c r="JC255" s="11"/>
      <c r="JD255" s="11"/>
      <c r="JE255" s="11"/>
      <c r="JF255" s="11"/>
      <c r="JG255" s="11"/>
      <c r="JH255" s="11"/>
      <c r="JI255" s="11"/>
      <c r="JJ255" s="11"/>
      <c r="JK255" s="11"/>
      <c r="JL255" s="11"/>
      <c r="JM255" s="11"/>
      <c r="JN255" s="11"/>
      <c r="JO255" s="11"/>
      <c r="JP255" s="11"/>
      <c r="JQ255" s="11"/>
      <c r="JR255" s="11"/>
      <c r="JS255" s="11"/>
      <c r="JT255" s="11"/>
      <c r="JU255" s="11"/>
      <c r="JV255" s="11"/>
      <c r="JW255" s="11"/>
      <c r="JX255" s="11"/>
      <c r="JY255" s="11"/>
      <c r="JZ255" s="11"/>
      <c r="KA255" s="11"/>
      <c r="KB255" s="11"/>
      <c r="KC255" s="11"/>
      <c r="KD255" s="11"/>
      <c r="KE255" s="11"/>
      <c r="KF255" s="11"/>
      <c r="KG255" s="11"/>
      <c r="KH255" s="11"/>
      <c r="KI255" s="11"/>
      <c r="KJ255" s="11"/>
      <c r="KK255" s="11"/>
      <c r="KL255" s="11"/>
      <c r="KM255" s="11"/>
      <c r="KN255" s="11"/>
      <c r="KO255" s="11"/>
      <c r="KP255" s="11"/>
      <c r="KQ255" s="11"/>
      <c r="KR255" s="11"/>
      <c r="KS255" s="11"/>
      <c r="KT255" s="11"/>
      <c r="KU255" s="11"/>
      <c r="KV255" s="11"/>
      <c r="KW255" s="11"/>
      <c r="KX255" s="11"/>
      <c r="KY255" s="11"/>
      <c r="KZ255" s="11"/>
      <c r="LA255" s="11"/>
      <c r="LB255" s="11"/>
      <c r="LC255" s="11"/>
      <c r="LD255" s="11"/>
      <c r="LE255" s="11"/>
      <c r="LF255" s="11"/>
      <c r="LG255" s="11"/>
      <c r="LH255" s="11"/>
      <c r="LI255" s="11"/>
      <c r="LJ255" s="11"/>
      <c r="LK255" s="11"/>
      <c r="LL255" s="11"/>
      <c r="LM255" s="11"/>
      <c r="LN255" s="11"/>
      <c r="LO255" s="11"/>
      <c r="LP255" s="11"/>
      <c r="LQ255" s="11"/>
      <c r="LR255" s="11"/>
      <c r="LS255" s="11"/>
      <c r="LT255" s="11"/>
      <c r="LU255" s="11"/>
      <c r="LV255" s="11"/>
      <c r="LW255" s="11"/>
      <c r="LX255" s="11"/>
      <c r="LY255" s="11"/>
      <c r="LZ255" s="11"/>
      <c r="MA255" s="11"/>
      <c r="MB255" s="11"/>
      <c r="MC255" s="11"/>
      <c r="MD255" s="11"/>
      <c r="ME255" s="11"/>
      <c r="MF255" s="11"/>
      <c r="MG255" s="11"/>
      <c r="MH255" s="11"/>
      <c r="MI255" s="11"/>
      <c r="MJ255" s="11"/>
      <c r="MK255" s="11"/>
      <c r="ML255" s="11"/>
      <c r="MM255" s="11"/>
      <c r="MN255" s="11"/>
      <c r="MO255" s="11"/>
      <c r="MP255" s="11"/>
      <c r="MQ255" s="11"/>
      <c r="MR255" s="11"/>
      <c r="MS255" s="11"/>
      <c r="MT255" s="11"/>
      <c r="MU255" s="11"/>
      <c r="MV255" s="11"/>
      <c r="MW255" s="11"/>
      <c r="MX255" s="11"/>
      <c r="MY255" s="11"/>
      <c r="MZ255" s="11"/>
      <c r="NA255" s="11"/>
      <c r="NB255" s="11"/>
      <c r="NC255" s="11"/>
      <c r="ND255" s="11"/>
      <c r="NE255" s="11"/>
      <c r="NF255" s="11"/>
      <c r="NG255" s="11"/>
      <c r="NH255" s="11"/>
      <c r="NI255" s="11"/>
      <c r="NJ255" s="11"/>
      <c r="NK255" s="11"/>
      <c r="NL255" s="11"/>
      <c r="NM255" s="11"/>
      <c r="NN255" s="11"/>
      <c r="NO255" s="11"/>
      <c r="NP255" s="11"/>
      <c r="NQ255" s="11"/>
      <c r="NR255" s="11"/>
      <c r="NS255" s="11"/>
      <c r="NT255" s="11"/>
      <c r="NU255" s="11"/>
      <c r="NV255" s="11"/>
      <c r="NW255" s="11"/>
      <c r="NX255" s="11"/>
      <c r="NY255" s="11"/>
      <c r="NZ255" s="11"/>
      <c r="OA255" s="11"/>
      <c r="OB255" s="11"/>
      <c r="OC255" s="11"/>
      <c r="OD255" s="11"/>
      <c r="OE255" s="11"/>
      <c r="OF255" s="11"/>
      <c r="OG255" s="11"/>
      <c r="OH255" s="11"/>
      <c r="OI255" s="11"/>
      <c r="OJ255" s="11"/>
      <c r="OK255" s="11"/>
      <c r="OL255" s="11"/>
      <c r="OM255" s="11"/>
      <c r="ON255" s="11"/>
      <c r="OO255" s="11"/>
      <c r="OP255" s="11"/>
      <c r="OQ255" s="11"/>
      <c r="OR255" s="11"/>
      <c r="OS255" s="11"/>
      <c r="OT255" s="11"/>
      <c r="OU255" s="11"/>
      <c r="OV255" s="11"/>
      <c r="OW255" s="11"/>
      <c r="OX255" s="11"/>
      <c r="OY255" s="11"/>
      <c r="OZ255" s="11"/>
      <c r="PA255" s="11"/>
      <c r="PB255" s="11"/>
      <c r="PC255" s="11"/>
      <c r="PD255" s="11"/>
      <c r="PE255" s="11"/>
      <c r="PF255" s="11"/>
      <c r="PG255" s="11"/>
      <c r="PH255" s="11"/>
      <c r="PI255" s="11"/>
      <c r="PJ255" s="11"/>
      <c r="PK255" s="11"/>
      <c r="PL255" s="11"/>
      <c r="PM255" s="11"/>
      <c r="PN255" s="11"/>
      <c r="PO255" s="11"/>
      <c r="PP255" s="11"/>
      <c r="PQ255" s="11"/>
      <c r="PR255" s="11"/>
      <c r="PS255" s="11"/>
      <c r="PT255" s="11"/>
      <c r="PU255" s="11"/>
      <c r="PV255" s="11"/>
      <c r="PW255" s="11"/>
      <c r="PX255" s="11"/>
      <c r="PY255" s="11"/>
      <c r="PZ255" s="11"/>
      <c r="QA255" s="11"/>
      <c r="QB255" s="11"/>
      <c r="QC255" s="11"/>
      <c r="QD255" s="11"/>
      <c r="QE255" s="11"/>
      <c r="QF255" s="11"/>
      <c r="QG255" s="11"/>
      <c r="QH255" s="11"/>
      <c r="QI255" s="11"/>
      <c r="QJ255" s="11"/>
      <c r="QK255" s="11"/>
      <c r="QL255" s="11"/>
      <c r="QM255" s="11"/>
      <c r="QN255" s="11"/>
      <c r="QO255" s="11"/>
      <c r="QP255" s="11"/>
      <c r="QQ255" s="11"/>
      <c r="QR255" s="11"/>
      <c r="QS255" s="11"/>
      <c r="QT255" s="11"/>
      <c r="QU255" s="11"/>
      <c r="QV255" s="11"/>
      <c r="QW255" s="11"/>
      <c r="QX255" s="11"/>
      <c r="QY255" s="11"/>
      <c r="QZ255" s="11"/>
      <c r="RA255" s="11"/>
      <c r="RB255" s="11"/>
      <c r="RC255" s="11"/>
      <c r="RD255" s="11"/>
      <c r="RE255" s="11"/>
      <c r="RF255" s="11"/>
      <c r="RG255" s="11"/>
      <c r="RH255" s="11"/>
      <c r="RI255" s="11"/>
      <c r="RJ255" s="11"/>
      <c r="RK255" s="11"/>
      <c r="RL255" s="11"/>
      <c r="RM255" s="11"/>
      <c r="RN255" s="11"/>
      <c r="RO255" s="11"/>
      <c r="RP255" s="11"/>
      <c r="RQ255" s="11"/>
      <c r="RR255" s="11"/>
      <c r="RS255" s="11"/>
      <c r="RT255" s="11"/>
      <c r="RU255" s="11"/>
      <c r="RV255" s="11"/>
      <c r="RW255" s="11"/>
      <c r="RX255" s="11"/>
      <c r="RY255" s="11"/>
      <c r="RZ255" s="11"/>
      <c r="SA255" s="11"/>
      <c r="SB255" s="11"/>
      <c r="SC255" s="11"/>
      <c r="SD255" s="11"/>
      <c r="SE255" s="11"/>
      <c r="SF255" s="11"/>
      <c r="SG255" s="11"/>
      <c r="SH255" s="11"/>
      <c r="SI255" s="11"/>
      <c r="SJ255" s="11"/>
      <c r="SK255" s="11"/>
      <c r="SL255" s="11"/>
      <c r="SM255" s="11"/>
      <c r="SN255" s="11"/>
      <c r="SO255" s="11"/>
      <c r="SP255" s="11"/>
      <c r="SQ255" s="11"/>
      <c r="SR255" s="11"/>
      <c r="SS255" s="11"/>
      <c r="ST255" s="11"/>
      <c r="SU255" s="11"/>
      <c r="SV255" s="11"/>
      <c r="SW255" s="11"/>
      <c r="SX255" s="11"/>
      <c r="SY255" s="11"/>
      <c r="SZ255" s="11"/>
      <c r="TA255" s="11"/>
      <c r="TB255" s="11"/>
      <c r="TC255" s="11"/>
      <c r="TD255" s="11"/>
      <c r="TE255" s="11"/>
      <c r="TF255" s="11"/>
      <c r="TG255" s="11"/>
      <c r="TH255" s="11"/>
      <c r="TI255" s="11"/>
      <c r="TJ255" s="11"/>
      <c r="TK255" s="11"/>
      <c r="TL255" s="11"/>
      <c r="TM255" s="11"/>
      <c r="TN255" s="11"/>
      <c r="TO255" s="11"/>
      <c r="TP255" s="11"/>
      <c r="TQ255" s="11"/>
      <c r="TR255" s="11"/>
      <c r="TS255" s="11"/>
      <c r="TT255" s="11"/>
      <c r="TU255" s="11"/>
      <c r="TV255" s="11"/>
      <c r="TW255" s="11"/>
      <c r="TX255" s="11"/>
      <c r="TY255" s="11"/>
      <c r="TZ255" s="11"/>
      <c r="UA255" s="11"/>
      <c r="UB255" s="11"/>
      <c r="UC255" s="11"/>
      <c r="UD255" s="11"/>
      <c r="UE255" s="11"/>
      <c r="UF255" s="11"/>
      <c r="UG255" s="11"/>
      <c r="UH255" s="11"/>
      <c r="UI255" s="11"/>
      <c r="UJ255" s="11"/>
      <c r="UK255" s="11"/>
      <c r="UL255" s="11"/>
      <c r="UM255" s="11"/>
      <c r="UN255" s="11"/>
      <c r="UO255" s="11"/>
      <c r="UP255" s="11"/>
      <c r="UQ255" s="11"/>
      <c r="UR255" s="11"/>
      <c r="US255" s="11"/>
      <c r="UT255" s="11"/>
      <c r="UU255" s="11"/>
      <c r="UV255" s="11"/>
      <c r="UW255" s="11"/>
      <c r="UX255" s="11"/>
      <c r="UY255" s="11"/>
      <c r="UZ255" s="11"/>
      <c r="VA255" s="11"/>
      <c r="VB255" s="11"/>
      <c r="VC255" s="11"/>
      <c r="VD255" s="11"/>
      <c r="VE255" s="11"/>
      <c r="VF255" s="11"/>
      <c r="VG255" s="11"/>
      <c r="VH255" s="11"/>
      <c r="VI255" s="11"/>
      <c r="VJ255" s="11"/>
      <c r="VK255" s="11"/>
      <c r="VL255" s="11"/>
      <c r="VM255" s="11"/>
      <c r="VN255" s="11"/>
      <c r="VO255" s="11"/>
      <c r="VP255" s="11"/>
      <c r="VQ255" s="11"/>
      <c r="VR255" s="11"/>
      <c r="VS255" s="11"/>
      <c r="VT255" s="11"/>
      <c r="VU255" s="11"/>
      <c r="VV255" s="11"/>
      <c r="VW255" s="11"/>
      <c r="VX255" s="11"/>
      <c r="VY255" s="11"/>
      <c r="VZ255" s="11"/>
      <c r="WA255" s="11"/>
      <c r="WB255" s="11"/>
      <c r="WC255" s="11"/>
      <c r="WD255" s="11"/>
      <c r="WE255" s="11"/>
      <c r="WF255" s="11"/>
      <c r="WG255" s="11"/>
      <c r="WH255" s="11"/>
      <c r="WI255" s="11"/>
      <c r="WJ255" s="11"/>
      <c r="WK255" s="11"/>
      <c r="WL255" s="11"/>
      <c r="WM255" s="11"/>
      <c r="WN255" s="11"/>
      <c r="WO255" s="11"/>
      <c r="WP255" s="11"/>
      <c r="WQ255" s="11"/>
      <c r="WR255" s="11"/>
      <c r="WS255" s="11"/>
      <c r="WT255" s="11"/>
      <c r="WU255" s="11"/>
      <c r="WV255" s="11"/>
      <c r="WW255" s="11"/>
      <c r="WX255" s="11"/>
      <c r="WY255" s="11"/>
      <c r="WZ255" s="11"/>
      <c r="XA255" s="11"/>
      <c r="XB255" s="11"/>
      <c r="XC255" s="11"/>
      <c r="XD255" s="11"/>
      <c r="XE255" s="11"/>
      <c r="XF255" s="11"/>
      <c r="XG255" s="11"/>
      <c r="XH255" s="11"/>
      <c r="XI255" s="11"/>
      <c r="XJ255" s="11"/>
      <c r="XK255" s="11"/>
      <c r="XL255" s="11"/>
      <c r="XM255" s="11"/>
      <c r="XN255" s="11"/>
      <c r="XO255" s="11"/>
      <c r="XP255" s="11"/>
      <c r="XQ255" s="11"/>
      <c r="XR255" s="11"/>
      <c r="XS255" s="11"/>
      <c r="XT255" s="11"/>
      <c r="XU255" s="11"/>
      <c r="XV255" s="11"/>
      <c r="XW255" s="11"/>
      <c r="XX255" s="11"/>
      <c r="XY255" s="11"/>
      <c r="XZ255" s="11"/>
      <c r="YA255" s="11"/>
      <c r="YB255" s="11"/>
      <c r="YC255" s="11"/>
      <c r="YD255" s="11"/>
      <c r="YE255" s="11"/>
      <c r="YF255" s="11"/>
      <c r="YG255" s="11"/>
      <c r="YH255" s="11"/>
      <c r="YI255" s="11"/>
      <c r="YJ255" s="11"/>
      <c r="YK255" s="11"/>
      <c r="YL255" s="11"/>
      <c r="YM255" s="11"/>
      <c r="YN255" s="11"/>
      <c r="YO255" s="11"/>
      <c r="YP255" s="11"/>
      <c r="YQ255" s="11"/>
      <c r="YR255" s="11"/>
      <c r="YS255" s="11"/>
      <c r="YT255" s="11"/>
      <c r="YU255" s="11"/>
      <c r="YV255" s="11"/>
      <c r="YW255" s="11"/>
      <c r="YX255" s="11"/>
      <c r="YY255" s="11"/>
      <c r="YZ255" s="11"/>
      <c r="ZA255" s="11"/>
      <c r="ZB255" s="11"/>
      <c r="ZC255" s="11"/>
      <c r="ZD255" s="11"/>
      <c r="ZE255" s="11"/>
      <c r="ZF255" s="11"/>
      <c r="ZG255" s="11"/>
      <c r="ZH255" s="11"/>
      <c r="ZI255" s="11"/>
      <c r="ZJ255" s="11"/>
      <c r="ZK255" s="11"/>
      <c r="ZL255" s="11"/>
      <c r="ZM255" s="11"/>
      <c r="ZN255" s="11"/>
      <c r="ZO255" s="11"/>
      <c r="ZP255" s="11"/>
      <c r="ZQ255" s="11"/>
      <c r="ZR255" s="11"/>
      <c r="ZS255" s="11"/>
      <c r="ZT255" s="11"/>
      <c r="ZU255" s="11"/>
      <c r="ZV255" s="11"/>
      <c r="ZW255" s="11"/>
      <c r="ZX255" s="11"/>
      <c r="ZY255" s="11"/>
      <c r="ZZ255" s="11"/>
      <c r="AAA255" s="11"/>
      <c r="AAB255" s="11"/>
      <c r="AAC255" s="11"/>
      <c r="AAD255" s="11"/>
      <c r="AAE255" s="11"/>
      <c r="AAF255" s="11"/>
      <c r="AAG255" s="11"/>
      <c r="AAH255" s="11"/>
      <c r="AAI255" s="11"/>
      <c r="AAJ255" s="11"/>
      <c r="AAK255" s="11"/>
      <c r="AAL255" s="11"/>
      <c r="AAM255" s="11"/>
      <c r="AAN255" s="11"/>
      <c r="AAO255" s="11"/>
      <c r="AAP255" s="11"/>
      <c r="AAQ255" s="11"/>
      <c r="AAR255" s="11"/>
      <c r="AAS255" s="11"/>
      <c r="AAT255" s="11"/>
      <c r="AAU255" s="11"/>
      <c r="AAV255" s="11"/>
      <c r="AAW255" s="11"/>
      <c r="AAX255" s="11"/>
      <c r="AAY255" s="11"/>
      <c r="AAZ255" s="11"/>
      <c r="ABA255" s="11"/>
      <c r="ABB255" s="11"/>
      <c r="ABC255" s="11"/>
      <c r="ABD255" s="11"/>
      <c r="ABE255" s="11"/>
      <c r="ABF255" s="11"/>
      <c r="ABG255" s="11"/>
      <c r="ABH255" s="11"/>
      <c r="ABI255" s="11"/>
      <c r="ABJ255" s="11"/>
      <c r="ABK255" s="11"/>
      <c r="ABL255" s="11"/>
      <c r="ABM255" s="11"/>
      <c r="ABN255" s="11"/>
      <c r="ABO255" s="11"/>
      <c r="ABP255" s="11"/>
      <c r="ABQ255" s="11"/>
      <c r="ABR255" s="11"/>
      <c r="ABS255" s="11"/>
      <c r="ABT255" s="11"/>
      <c r="ABU255" s="11"/>
      <c r="ABV255" s="11"/>
      <c r="ABW255" s="11"/>
      <c r="ABX255" s="11"/>
      <c r="ABY255" s="11"/>
      <c r="ABZ255" s="11"/>
      <c r="ACA255" s="11"/>
      <c r="ACB255" s="11"/>
      <c r="ACC255" s="11"/>
      <c r="ACD255" s="11"/>
      <c r="ACE255" s="11"/>
      <c r="ACF255" s="11"/>
      <c r="ACG255" s="11"/>
      <c r="ACH255" s="11"/>
      <c r="ACI255" s="11"/>
      <c r="ACJ255" s="11"/>
      <c r="ACK255" s="11"/>
      <c r="ACL255" s="11"/>
      <c r="ACM255" s="11"/>
      <c r="ACN255" s="11"/>
      <c r="ACO255" s="11"/>
      <c r="ACP255" s="11"/>
      <c r="ACQ255" s="11"/>
      <c r="ACR255" s="11"/>
      <c r="ACS255" s="11"/>
      <c r="ACT255" s="11"/>
      <c r="ACU255" s="11"/>
      <c r="ACV255" s="11"/>
      <c r="ACW255" s="11"/>
      <c r="ACX255" s="11"/>
      <c r="ACY255" s="11"/>
      <c r="ACZ255" s="11"/>
      <c r="ADA255" s="11"/>
      <c r="ADB255" s="11"/>
      <c r="ADC255" s="11"/>
      <c r="ADD255" s="11"/>
      <c r="ADE255" s="11"/>
      <c r="ADF255" s="11"/>
      <c r="ADG255" s="11"/>
      <c r="ADH255" s="11"/>
      <c r="ADI255" s="11"/>
      <c r="ADJ255" s="11"/>
      <c r="ADK255" s="11"/>
      <c r="ADL255" s="11"/>
      <c r="ADM255" s="11"/>
      <c r="ADN255" s="11"/>
      <c r="ADO255" s="11"/>
      <c r="ADP255" s="11"/>
      <c r="ADQ255" s="11"/>
      <c r="ADR255" s="11"/>
      <c r="ADS255" s="11"/>
      <c r="ADT255" s="11"/>
      <c r="ADU255" s="11"/>
      <c r="ADV255" s="11"/>
      <c r="ADW255" s="11"/>
      <c r="ADX255" s="11"/>
      <c r="ADY255" s="11"/>
      <c r="ADZ255" s="11"/>
      <c r="AEA255" s="11"/>
      <c r="AEB255" s="11"/>
      <c r="AEC255" s="11"/>
      <c r="AED255" s="11"/>
      <c r="AEE255" s="11"/>
      <c r="AEF255" s="11"/>
      <c r="AEG255" s="11"/>
      <c r="AEH255" s="11"/>
      <c r="AEI255" s="11"/>
      <c r="AEJ255" s="11"/>
      <c r="AEK255" s="11"/>
      <c r="AEL255" s="11"/>
      <c r="AEM255" s="11"/>
      <c r="AEN255" s="11"/>
      <c r="AEO255" s="11"/>
      <c r="AEP255" s="11"/>
      <c r="AEQ255" s="11"/>
      <c r="AER255" s="11"/>
      <c r="AES255" s="11"/>
      <c r="AET255" s="11"/>
      <c r="AEU255" s="11"/>
      <c r="AEV255" s="11"/>
      <c r="AEW255" s="11"/>
      <c r="AEX255" s="11"/>
      <c r="AEY255" s="11"/>
      <c r="AEZ255" s="11"/>
      <c r="AFA255" s="11"/>
      <c r="AFB255" s="11"/>
      <c r="AFC255" s="11"/>
      <c r="AFD255" s="11"/>
      <c r="AFE255" s="11"/>
      <c r="AFF255" s="11"/>
      <c r="AFG255" s="11"/>
      <c r="AFH255" s="11"/>
      <c r="AFI255" s="11"/>
      <c r="AFJ255" s="11"/>
      <c r="AFK255" s="11"/>
      <c r="AFL255" s="11"/>
      <c r="AFM255" s="11"/>
      <c r="AFN255" s="11"/>
      <c r="AFO255" s="11"/>
      <c r="AFP255" s="11"/>
      <c r="AFQ255" s="11"/>
      <c r="AFR255" s="11"/>
      <c r="AFS255" s="11"/>
      <c r="AFT255" s="11"/>
      <c r="AFU255" s="11"/>
      <c r="AFV255" s="11"/>
      <c r="AFW255" s="11"/>
      <c r="AFX255" s="11"/>
      <c r="AFY255" s="11"/>
      <c r="AFZ255" s="11"/>
      <c r="AGA255" s="11"/>
      <c r="AGB255" s="11"/>
      <c r="AGC255" s="11"/>
      <c r="AGD255" s="11"/>
      <c r="AGE255" s="11"/>
      <c r="AGF255" s="11"/>
      <c r="AGG255" s="11"/>
      <c r="AGH255" s="11"/>
      <c r="AGI255" s="11"/>
      <c r="AGJ255" s="11"/>
      <c r="AGK255" s="11"/>
      <c r="AGL255" s="11"/>
      <c r="AGM255" s="11"/>
      <c r="AGN255" s="11"/>
      <c r="AGO255" s="11"/>
      <c r="AGP255" s="11"/>
      <c r="AGQ255" s="11"/>
      <c r="AGR255" s="11"/>
      <c r="AGS255" s="11"/>
      <c r="AGT255" s="11"/>
      <c r="AGU255" s="11"/>
      <c r="AGV255" s="11"/>
      <c r="AGW255" s="11"/>
      <c r="AGX255" s="11"/>
      <c r="AGY255" s="11"/>
      <c r="AGZ255" s="11"/>
      <c r="AHA255" s="11"/>
      <c r="AHB255" s="11"/>
      <c r="AHC255" s="11"/>
      <c r="AHD255" s="11"/>
      <c r="AHE255" s="11"/>
      <c r="AHF255" s="11"/>
      <c r="AHG255" s="11"/>
      <c r="AHH255" s="11"/>
      <c r="AHI255" s="11"/>
      <c r="AHJ255" s="11"/>
      <c r="AHK255" s="11"/>
      <c r="AHL255" s="11"/>
      <c r="AHM255" s="11"/>
      <c r="AHN255" s="11"/>
      <c r="AHO255" s="11"/>
      <c r="AHP255" s="11"/>
      <c r="AHQ255" s="11"/>
      <c r="AHR255" s="11"/>
      <c r="AHS255" s="11"/>
      <c r="AHT255" s="11"/>
      <c r="AHU255" s="11"/>
      <c r="AHV255" s="11"/>
      <c r="AHW255" s="11"/>
      <c r="AHX255" s="11"/>
      <c r="AHY255" s="11"/>
      <c r="AHZ255" s="11"/>
      <c r="AIA255" s="11"/>
      <c r="AIB255" s="11"/>
      <c r="AIC255" s="11"/>
      <c r="AID255" s="11"/>
      <c r="AIE255" s="11"/>
      <c r="AIF255" s="11"/>
      <c r="AIG255" s="11"/>
      <c r="AIH255" s="11"/>
      <c r="AII255" s="11"/>
      <c r="AIJ255" s="11"/>
      <c r="AIK255" s="11"/>
      <c r="AIL255" s="11"/>
      <c r="AIM255" s="11"/>
      <c r="AIN255" s="11"/>
      <c r="AIO255" s="11"/>
      <c r="AIP255" s="11"/>
      <c r="AIQ255" s="11"/>
      <c r="AIR255" s="11"/>
      <c r="AIS255" s="11"/>
      <c r="AIT255" s="11"/>
      <c r="AIU255" s="11"/>
      <c r="AIV255" s="11"/>
      <c r="AIW255" s="11"/>
      <c r="AIX255" s="11"/>
      <c r="AIY255" s="11"/>
      <c r="AIZ255" s="11"/>
      <c r="AJA255" s="11"/>
      <c r="AJB255" s="11"/>
      <c r="AJC255" s="11"/>
      <c r="AJD255" s="11"/>
      <c r="AJE255" s="11"/>
      <c r="AJF255" s="11"/>
      <c r="AJG255" s="11"/>
      <c r="AJH255" s="11"/>
      <c r="AJI255" s="11"/>
      <c r="AJJ255" s="11"/>
      <c r="AJK255" s="11"/>
      <c r="AJL255" s="11"/>
      <c r="AJM255" s="11"/>
      <c r="AJN255" s="11"/>
      <c r="AJO255" s="11"/>
      <c r="AJP255" s="11"/>
      <c r="AJQ255" s="11"/>
      <c r="AJR255" s="11"/>
      <c r="AJS255" s="11"/>
      <c r="AJT255" s="11"/>
      <c r="AJU255" s="11"/>
      <c r="AJV255" s="11"/>
      <c r="AJW255" s="11"/>
      <c r="AJX255" s="11"/>
      <c r="AJY255" s="11"/>
      <c r="AJZ255" s="11"/>
      <c r="AKA255" s="11"/>
      <c r="AKB255" s="11"/>
      <c r="AKC255" s="11"/>
      <c r="AKD255" s="11"/>
      <c r="AKE255" s="11"/>
      <c r="AKF255" s="11"/>
      <c r="AKG255" s="11"/>
      <c r="AKH255" s="11"/>
      <c r="AKI255" s="11"/>
      <c r="AKJ255" s="11"/>
      <c r="AKK255" s="11"/>
      <c r="AKL255" s="11"/>
      <c r="AKM255" s="11"/>
      <c r="AKN255" s="11"/>
      <c r="AKO255" s="11"/>
      <c r="AKP255" s="11"/>
      <c r="AKQ255" s="11"/>
      <c r="AKR255" s="11"/>
      <c r="AKS255" s="11"/>
      <c r="AKT255" s="11"/>
      <c r="AKU255" s="11"/>
      <c r="AKV255" s="11"/>
      <c r="AKW255" s="11"/>
      <c r="AKX255" s="11"/>
      <c r="AKY255" s="11"/>
      <c r="AKZ255" s="11"/>
      <c r="ALA255" s="11"/>
      <c r="ALB255" s="11"/>
      <c r="ALC255" s="11"/>
      <c r="ALD255" s="11"/>
      <c r="ALE255" s="11"/>
      <c r="ALF255" s="11"/>
      <c r="ALG255" s="11"/>
      <c r="ALH255" s="11"/>
      <c r="ALI255" s="11"/>
      <c r="ALJ255" s="11"/>
      <c r="ALK255" s="11"/>
      <c r="ALL255" s="11"/>
      <c r="ALM255" s="11"/>
      <c r="ALN255" s="11"/>
      <c r="ALO255" s="11"/>
      <c r="ALP255" s="11"/>
      <c r="ALQ255" s="11"/>
      <c r="ALR255" s="11"/>
      <c r="ALS255" s="11"/>
      <c r="ALT255" s="11"/>
      <c r="ALU255" s="11"/>
      <c r="ALV255" s="11"/>
      <c r="ALW255" s="11"/>
      <c r="ALX255" s="11"/>
      <c r="ALY255" s="11"/>
      <c r="ALZ255" s="11"/>
      <c r="AMA255" s="11"/>
      <c r="AMB255" s="11"/>
      <c r="AMC255" s="11"/>
    </row>
    <row r="256" spans="1:1017" s="50" customFormat="1" ht="24.75" customHeight="1">
      <c r="A256" s="9">
        <v>17</v>
      </c>
      <c r="B256" s="9" t="s">
        <v>143</v>
      </c>
      <c r="C256" s="10" t="s">
        <v>675</v>
      </c>
      <c r="D256" s="9" t="s">
        <v>213</v>
      </c>
      <c r="E256" s="9">
        <v>18</v>
      </c>
      <c r="F256" s="9">
        <v>0</v>
      </c>
      <c r="G256" s="9">
        <v>18</v>
      </c>
      <c r="H256" s="232">
        <v>1164.4000000000001</v>
      </c>
      <c r="I256" s="232">
        <v>0</v>
      </c>
      <c r="J256" s="232">
        <v>1164.4000000000001</v>
      </c>
      <c r="K256" s="9">
        <v>54</v>
      </c>
      <c r="L256" s="9">
        <v>0</v>
      </c>
      <c r="M256" s="9">
        <v>54</v>
      </c>
      <c r="N256" s="229" t="s">
        <v>676</v>
      </c>
      <c r="O256" s="229" t="s">
        <v>214</v>
      </c>
      <c r="P256" s="153" t="s">
        <v>735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  <c r="IY256" s="11"/>
      <c r="IZ256" s="11"/>
      <c r="JA256" s="11"/>
      <c r="JB256" s="11"/>
      <c r="JC256" s="11"/>
      <c r="JD256" s="11"/>
      <c r="JE256" s="11"/>
      <c r="JF256" s="11"/>
      <c r="JG256" s="11"/>
      <c r="JH256" s="11"/>
      <c r="JI256" s="11"/>
      <c r="JJ256" s="11"/>
      <c r="JK256" s="11"/>
      <c r="JL256" s="11"/>
      <c r="JM256" s="11"/>
      <c r="JN256" s="11"/>
      <c r="JO256" s="11"/>
      <c r="JP256" s="11"/>
      <c r="JQ256" s="11"/>
      <c r="JR256" s="11"/>
      <c r="JS256" s="11"/>
      <c r="JT256" s="11"/>
      <c r="JU256" s="11"/>
      <c r="JV256" s="11"/>
      <c r="JW256" s="11"/>
      <c r="JX256" s="11"/>
      <c r="JY256" s="11"/>
      <c r="JZ256" s="11"/>
      <c r="KA256" s="11"/>
      <c r="KB256" s="11"/>
      <c r="KC256" s="11"/>
      <c r="KD256" s="11"/>
      <c r="KE256" s="11"/>
      <c r="KF256" s="11"/>
      <c r="KG256" s="11"/>
      <c r="KH256" s="11"/>
      <c r="KI256" s="11"/>
      <c r="KJ256" s="11"/>
      <c r="KK256" s="11"/>
      <c r="KL256" s="11"/>
      <c r="KM256" s="11"/>
      <c r="KN256" s="11"/>
      <c r="KO256" s="11"/>
      <c r="KP256" s="11"/>
      <c r="KQ256" s="11"/>
      <c r="KR256" s="11"/>
      <c r="KS256" s="11"/>
      <c r="KT256" s="11"/>
      <c r="KU256" s="11"/>
      <c r="KV256" s="11"/>
      <c r="KW256" s="11"/>
      <c r="KX256" s="11"/>
      <c r="KY256" s="11"/>
      <c r="KZ256" s="11"/>
      <c r="LA256" s="11"/>
      <c r="LB256" s="11"/>
      <c r="LC256" s="11"/>
      <c r="LD256" s="11"/>
      <c r="LE256" s="11"/>
      <c r="LF256" s="11"/>
      <c r="LG256" s="11"/>
      <c r="LH256" s="11"/>
      <c r="LI256" s="11"/>
      <c r="LJ256" s="11"/>
      <c r="LK256" s="11"/>
      <c r="LL256" s="11"/>
      <c r="LM256" s="11"/>
      <c r="LN256" s="11"/>
      <c r="LO256" s="11"/>
      <c r="LP256" s="11"/>
      <c r="LQ256" s="11"/>
      <c r="LR256" s="11"/>
      <c r="LS256" s="11"/>
      <c r="LT256" s="11"/>
      <c r="LU256" s="11"/>
      <c r="LV256" s="11"/>
      <c r="LW256" s="11"/>
      <c r="LX256" s="11"/>
      <c r="LY256" s="11"/>
      <c r="LZ256" s="11"/>
      <c r="MA256" s="11"/>
      <c r="MB256" s="11"/>
      <c r="MC256" s="11"/>
      <c r="MD256" s="11"/>
      <c r="ME256" s="11"/>
      <c r="MF256" s="11"/>
      <c r="MG256" s="11"/>
      <c r="MH256" s="11"/>
      <c r="MI256" s="11"/>
      <c r="MJ256" s="11"/>
      <c r="MK256" s="11"/>
      <c r="ML256" s="11"/>
      <c r="MM256" s="11"/>
      <c r="MN256" s="11"/>
      <c r="MO256" s="11"/>
      <c r="MP256" s="11"/>
      <c r="MQ256" s="11"/>
      <c r="MR256" s="11"/>
      <c r="MS256" s="11"/>
      <c r="MT256" s="11"/>
      <c r="MU256" s="11"/>
      <c r="MV256" s="11"/>
      <c r="MW256" s="11"/>
      <c r="MX256" s="11"/>
      <c r="MY256" s="11"/>
      <c r="MZ256" s="11"/>
      <c r="NA256" s="11"/>
      <c r="NB256" s="11"/>
      <c r="NC256" s="11"/>
      <c r="ND256" s="11"/>
      <c r="NE256" s="11"/>
      <c r="NF256" s="11"/>
      <c r="NG256" s="11"/>
      <c r="NH256" s="11"/>
      <c r="NI256" s="11"/>
      <c r="NJ256" s="11"/>
      <c r="NK256" s="11"/>
      <c r="NL256" s="11"/>
      <c r="NM256" s="11"/>
      <c r="NN256" s="11"/>
      <c r="NO256" s="11"/>
      <c r="NP256" s="11"/>
      <c r="NQ256" s="11"/>
      <c r="NR256" s="11"/>
      <c r="NS256" s="11"/>
      <c r="NT256" s="11"/>
      <c r="NU256" s="11"/>
      <c r="NV256" s="11"/>
      <c r="NW256" s="11"/>
      <c r="NX256" s="11"/>
      <c r="NY256" s="11"/>
      <c r="NZ256" s="11"/>
      <c r="OA256" s="11"/>
      <c r="OB256" s="11"/>
      <c r="OC256" s="11"/>
      <c r="OD256" s="11"/>
      <c r="OE256" s="11"/>
      <c r="OF256" s="11"/>
      <c r="OG256" s="11"/>
      <c r="OH256" s="11"/>
      <c r="OI256" s="11"/>
      <c r="OJ256" s="11"/>
      <c r="OK256" s="11"/>
      <c r="OL256" s="11"/>
      <c r="OM256" s="11"/>
      <c r="ON256" s="11"/>
      <c r="OO256" s="11"/>
      <c r="OP256" s="11"/>
      <c r="OQ256" s="11"/>
      <c r="OR256" s="11"/>
      <c r="OS256" s="11"/>
      <c r="OT256" s="11"/>
      <c r="OU256" s="11"/>
      <c r="OV256" s="11"/>
      <c r="OW256" s="11"/>
      <c r="OX256" s="11"/>
      <c r="OY256" s="11"/>
      <c r="OZ256" s="11"/>
      <c r="PA256" s="11"/>
      <c r="PB256" s="11"/>
      <c r="PC256" s="11"/>
      <c r="PD256" s="11"/>
      <c r="PE256" s="11"/>
      <c r="PF256" s="11"/>
      <c r="PG256" s="11"/>
      <c r="PH256" s="11"/>
      <c r="PI256" s="11"/>
      <c r="PJ256" s="11"/>
      <c r="PK256" s="11"/>
      <c r="PL256" s="11"/>
      <c r="PM256" s="11"/>
      <c r="PN256" s="11"/>
      <c r="PO256" s="11"/>
      <c r="PP256" s="11"/>
      <c r="PQ256" s="11"/>
      <c r="PR256" s="11"/>
      <c r="PS256" s="11"/>
      <c r="PT256" s="11"/>
      <c r="PU256" s="11"/>
      <c r="PV256" s="11"/>
      <c r="PW256" s="11"/>
      <c r="PX256" s="11"/>
      <c r="PY256" s="11"/>
      <c r="PZ256" s="11"/>
      <c r="QA256" s="11"/>
      <c r="QB256" s="11"/>
      <c r="QC256" s="11"/>
      <c r="QD256" s="11"/>
      <c r="QE256" s="11"/>
      <c r="QF256" s="11"/>
      <c r="QG256" s="11"/>
      <c r="QH256" s="11"/>
      <c r="QI256" s="11"/>
      <c r="QJ256" s="11"/>
      <c r="QK256" s="11"/>
      <c r="QL256" s="11"/>
      <c r="QM256" s="11"/>
      <c r="QN256" s="11"/>
      <c r="QO256" s="11"/>
      <c r="QP256" s="11"/>
      <c r="QQ256" s="11"/>
      <c r="QR256" s="11"/>
      <c r="QS256" s="11"/>
      <c r="QT256" s="11"/>
      <c r="QU256" s="11"/>
      <c r="QV256" s="11"/>
      <c r="QW256" s="11"/>
      <c r="QX256" s="11"/>
      <c r="QY256" s="11"/>
      <c r="QZ256" s="11"/>
      <c r="RA256" s="11"/>
      <c r="RB256" s="11"/>
      <c r="RC256" s="11"/>
      <c r="RD256" s="11"/>
      <c r="RE256" s="11"/>
      <c r="RF256" s="11"/>
      <c r="RG256" s="11"/>
      <c r="RH256" s="11"/>
      <c r="RI256" s="11"/>
      <c r="RJ256" s="11"/>
      <c r="RK256" s="11"/>
      <c r="RL256" s="11"/>
      <c r="RM256" s="11"/>
      <c r="RN256" s="11"/>
      <c r="RO256" s="11"/>
      <c r="RP256" s="11"/>
      <c r="RQ256" s="11"/>
      <c r="RR256" s="11"/>
      <c r="RS256" s="11"/>
      <c r="RT256" s="11"/>
      <c r="RU256" s="11"/>
      <c r="RV256" s="11"/>
      <c r="RW256" s="11"/>
      <c r="RX256" s="11"/>
      <c r="RY256" s="11"/>
      <c r="RZ256" s="11"/>
      <c r="SA256" s="11"/>
      <c r="SB256" s="11"/>
      <c r="SC256" s="11"/>
      <c r="SD256" s="11"/>
      <c r="SE256" s="11"/>
      <c r="SF256" s="11"/>
      <c r="SG256" s="11"/>
      <c r="SH256" s="11"/>
      <c r="SI256" s="11"/>
      <c r="SJ256" s="11"/>
      <c r="SK256" s="11"/>
      <c r="SL256" s="11"/>
      <c r="SM256" s="11"/>
      <c r="SN256" s="11"/>
      <c r="SO256" s="11"/>
      <c r="SP256" s="11"/>
      <c r="SQ256" s="11"/>
      <c r="SR256" s="11"/>
      <c r="SS256" s="11"/>
      <c r="ST256" s="11"/>
      <c r="SU256" s="11"/>
      <c r="SV256" s="11"/>
      <c r="SW256" s="11"/>
      <c r="SX256" s="11"/>
      <c r="SY256" s="11"/>
      <c r="SZ256" s="11"/>
      <c r="TA256" s="11"/>
      <c r="TB256" s="11"/>
      <c r="TC256" s="11"/>
      <c r="TD256" s="11"/>
      <c r="TE256" s="11"/>
      <c r="TF256" s="11"/>
      <c r="TG256" s="11"/>
      <c r="TH256" s="11"/>
      <c r="TI256" s="11"/>
      <c r="TJ256" s="11"/>
      <c r="TK256" s="11"/>
      <c r="TL256" s="11"/>
      <c r="TM256" s="11"/>
      <c r="TN256" s="11"/>
      <c r="TO256" s="11"/>
      <c r="TP256" s="11"/>
      <c r="TQ256" s="11"/>
      <c r="TR256" s="11"/>
      <c r="TS256" s="11"/>
      <c r="TT256" s="11"/>
      <c r="TU256" s="11"/>
      <c r="TV256" s="11"/>
      <c r="TW256" s="11"/>
      <c r="TX256" s="11"/>
      <c r="TY256" s="11"/>
      <c r="TZ256" s="11"/>
      <c r="UA256" s="11"/>
      <c r="UB256" s="11"/>
      <c r="UC256" s="11"/>
      <c r="UD256" s="11"/>
      <c r="UE256" s="11"/>
      <c r="UF256" s="11"/>
      <c r="UG256" s="11"/>
      <c r="UH256" s="11"/>
      <c r="UI256" s="11"/>
      <c r="UJ256" s="11"/>
      <c r="UK256" s="11"/>
      <c r="UL256" s="11"/>
      <c r="UM256" s="11"/>
      <c r="UN256" s="11"/>
      <c r="UO256" s="11"/>
      <c r="UP256" s="11"/>
      <c r="UQ256" s="11"/>
      <c r="UR256" s="11"/>
      <c r="US256" s="11"/>
      <c r="UT256" s="11"/>
      <c r="UU256" s="11"/>
      <c r="UV256" s="11"/>
      <c r="UW256" s="11"/>
      <c r="UX256" s="11"/>
      <c r="UY256" s="11"/>
      <c r="UZ256" s="11"/>
      <c r="VA256" s="11"/>
      <c r="VB256" s="11"/>
      <c r="VC256" s="11"/>
      <c r="VD256" s="11"/>
      <c r="VE256" s="11"/>
      <c r="VF256" s="11"/>
      <c r="VG256" s="11"/>
      <c r="VH256" s="11"/>
      <c r="VI256" s="11"/>
      <c r="VJ256" s="11"/>
      <c r="VK256" s="11"/>
      <c r="VL256" s="11"/>
      <c r="VM256" s="11"/>
      <c r="VN256" s="11"/>
      <c r="VO256" s="11"/>
      <c r="VP256" s="11"/>
      <c r="VQ256" s="11"/>
      <c r="VR256" s="11"/>
      <c r="VS256" s="11"/>
      <c r="VT256" s="11"/>
      <c r="VU256" s="11"/>
      <c r="VV256" s="11"/>
      <c r="VW256" s="11"/>
      <c r="VX256" s="11"/>
      <c r="VY256" s="11"/>
      <c r="VZ256" s="11"/>
      <c r="WA256" s="11"/>
      <c r="WB256" s="11"/>
      <c r="WC256" s="11"/>
      <c r="WD256" s="11"/>
      <c r="WE256" s="11"/>
      <c r="WF256" s="11"/>
      <c r="WG256" s="11"/>
      <c r="WH256" s="11"/>
      <c r="WI256" s="11"/>
      <c r="WJ256" s="11"/>
      <c r="WK256" s="11"/>
      <c r="WL256" s="11"/>
      <c r="WM256" s="11"/>
      <c r="WN256" s="11"/>
      <c r="WO256" s="11"/>
      <c r="WP256" s="11"/>
      <c r="WQ256" s="11"/>
      <c r="WR256" s="11"/>
      <c r="WS256" s="11"/>
      <c r="WT256" s="11"/>
      <c r="WU256" s="11"/>
      <c r="WV256" s="11"/>
      <c r="WW256" s="11"/>
      <c r="WX256" s="11"/>
      <c r="WY256" s="11"/>
      <c r="WZ256" s="11"/>
      <c r="XA256" s="11"/>
      <c r="XB256" s="11"/>
      <c r="XC256" s="11"/>
      <c r="XD256" s="11"/>
      <c r="XE256" s="11"/>
      <c r="XF256" s="11"/>
      <c r="XG256" s="11"/>
      <c r="XH256" s="11"/>
      <c r="XI256" s="11"/>
      <c r="XJ256" s="11"/>
      <c r="XK256" s="11"/>
      <c r="XL256" s="11"/>
      <c r="XM256" s="11"/>
      <c r="XN256" s="11"/>
      <c r="XO256" s="11"/>
      <c r="XP256" s="11"/>
      <c r="XQ256" s="11"/>
      <c r="XR256" s="11"/>
      <c r="XS256" s="11"/>
      <c r="XT256" s="11"/>
      <c r="XU256" s="11"/>
      <c r="XV256" s="11"/>
      <c r="XW256" s="11"/>
      <c r="XX256" s="11"/>
      <c r="XY256" s="11"/>
      <c r="XZ256" s="11"/>
      <c r="YA256" s="11"/>
      <c r="YB256" s="11"/>
      <c r="YC256" s="11"/>
      <c r="YD256" s="11"/>
      <c r="YE256" s="11"/>
      <c r="YF256" s="11"/>
      <c r="YG256" s="11"/>
      <c r="YH256" s="11"/>
      <c r="YI256" s="11"/>
      <c r="YJ256" s="11"/>
      <c r="YK256" s="11"/>
      <c r="YL256" s="11"/>
      <c r="YM256" s="11"/>
      <c r="YN256" s="11"/>
      <c r="YO256" s="11"/>
      <c r="YP256" s="11"/>
      <c r="YQ256" s="11"/>
      <c r="YR256" s="11"/>
      <c r="YS256" s="11"/>
      <c r="YT256" s="11"/>
      <c r="YU256" s="11"/>
      <c r="YV256" s="11"/>
      <c r="YW256" s="11"/>
      <c r="YX256" s="11"/>
      <c r="YY256" s="11"/>
      <c r="YZ256" s="11"/>
      <c r="ZA256" s="11"/>
      <c r="ZB256" s="11"/>
      <c r="ZC256" s="11"/>
      <c r="ZD256" s="11"/>
      <c r="ZE256" s="11"/>
      <c r="ZF256" s="11"/>
      <c r="ZG256" s="11"/>
      <c r="ZH256" s="11"/>
      <c r="ZI256" s="11"/>
      <c r="ZJ256" s="11"/>
      <c r="ZK256" s="11"/>
      <c r="ZL256" s="11"/>
      <c r="ZM256" s="11"/>
      <c r="ZN256" s="11"/>
      <c r="ZO256" s="11"/>
      <c r="ZP256" s="11"/>
      <c r="ZQ256" s="11"/>
      <c r="ZR256" s="11"/>
      <c r="ZS256" s="11"/>
      <c r="ZT256" s="11"/>
      <c r="ZU256" s="11"/>
      <c r="ZV256" s="11"/>
      <c r="ZW256" s="11"/>
      <c r="ZX256" s="11"/>
      <c r="ZY256" s="11"/>
      <c r="ZZ256" s="11"/>
      <c r="AAA256" s="11"/>
      <c r="AAB256" s="11"/>
      <c r="AAC256" s="11"/>
      <c r="AAD256" s="11"/>
      <c r="AAE256" s="11"/>
      <c r="AAF256" s="11"/>
      <c r="AAG256" s="11"/>
      <c r="AAH256" s="11"/>
      <c r="AAI256" s="11"/>
      <c r="AAJ256" s="11"/>
      <c r="AAK256" s="11"/>
      <c r="AAL256" s="11"/>
      <c r="AAM256" s="11"/>
      <c r="AAN256" s="11"/>
      <c r="AAO256" s="11"/>
      <c r="AAP256" s="11"/>
      <c r="AAQ256" s="11"/>
      <c r="AAR256" s="11"/>
      <c r="AAS256" s="11"/>
      <c r="AAT256" s="11"/>
      <c r="AAU256" s="11"/>
      <c r="AAV256" s="11"/>
      <c r="AAW256" s="11"/>
      <c r="AAX256" s="11"/>
      <c r="AAY256" s="11"/>
      <c r="AAZ256" s="11"/>
      <c r="ABA256" s="11"/>
      <c r="ABB256" s="11"/>
      <c r="ABC256" s="11"/>
      <c r="ABD256" s="11"/>
      <c r="ABE256" s="11"/>
      <c r="ABF256" s="11"/>
      <c r="ABG256" s="11"/>
      <c r="ABH256" s="11"/>
      <c r="ABI256" s="11"/>
      <c r="ABJ256" s="11"/>
      <c r="ABK256" s="11"/>
      <c r="ABL256" s="11"/>
      <c r="ABM256" s="11"/>
      <c r="ABN256" s="11"/>
      <c r="ABO256" s="11"/>
      <c r="ABP256" s="11"/>
      <c r="ABQ256" s="11"/>
      <c r="ABR256" s="11"/>
      <c r="ABS256" s="11"/>
      <c r="ABT256" s="11"/>
      <c r="ABU256" s="11"/>
      <c r="ABV256" s="11"/>
      <c r="ABW256" s="11"/>
      <c r="ABX256" s="11"/>
      <c r="ABY256" s="11"/>
      <c r="ABZ256" s="11"/>
      <c r="ACA256" s="11"/>
      <c r="ACB256" s="11"/>
      <c r="ACC256" s="11"/>
      <c r="ACD256" s="11"/>
      <c r="ACE256" s="11"/>
      <c r="ACF256" s="11"/>
      <c r="ACG256" s="11"/>
      <c r="ACH256" s="11"/>
      <c r="ACI256" s="11"/>
      <c r="ACJ256" s="11"/>
      <c r="ACK256" s="11"/>
      <c r="ACL256" s="11"/>
      <c r="ACM256" s="11"/>
      <c r="ACN256" s="11"/>
      <c r="ACO256" s="11"/>
      <c r="ACP256" s="11"/>
      <c r="ACQ256" s="11"/>
      <c r="ACR256" s="11"/>
      <c r="ACS256" s="11"/>
      <c r="ACT256" s="11"/>
      <c r="ACU256" s="11"/>
      <c r="ACV256" s="11"/>
      <c r="ACW256" s="11"/>
      <c r="ACX256" s="11"/>
      <c r="ACY256" s="11"/>
      <c r="ACZ256" s="11"/>
      <c r="ADA256" s="11"/>
      <c r="ADB256" s="11"/>
      <c r="ADC256" s="11"/>
      <c r="ADD256" s="11"/>
      <c r="ADE256" s="11"/>
      <c r="ADF256" s="11"/>
      <c r="ADG256" s="11"/>
      <c r="ADH256" s="11"/>
      <c r="ADI256" s="11"/>
      <c r="ADJ256" s="11"/>
      <c r="ADK256" s="11"/>
      <c r="ADL256" s="11"/>
      <c r="ADM256" s="11"/>
      <c r="ADN256" s="11"/>
      <c r="ADO256" s="11"/>
      <c r="ADP256" s="11"/>
      <c r="ADQ256" s="11"/>
      <c r="ADR256" s="11"/>
      <c r="ADS256" s="11"/>
      <c r="ADT256" s="11"/>
      <c r="ADU256" s="11"/>
      <c r="ADV256" s="11"/>
      <c r="ADW256" s="11"/>
      <c r="ADX256" s="11"/>
      <c r="ADY256" s="11"/>
      <c r="ADZ256" s="11"/>
      <c r="AEA256" s="11"/>
      <c r="AEB256" s="11"/>
      <c r="AEC256" s="11"/>
      <c r="AED256" s="11"/>
      <c r="AEE256" s="11"/>
      <c r="AEF256" s="11"/>
      <c r="AEG256" s="11"/>
      <c r="AEH256" s="11"/>
      <c r="AEI256" s="11"/>
      <c r="AEJ256" s="11"/>
      <c r="AEK256" s="11"/>
      <c r="AEL256" s="11"/>
      <c r="AEM256" s="11"/>
      <c r="AEN256" s="11"/>
      <c r="AEO256" s="11"/>
      <c r="AEP256" s="11"/>
      <c r="AEQ256" s="11"/>
      <c r="AER256" s="11"/>
      <c r="AES256" s="11"/>
      <c r="AET256" s="11"/>
      <c r="AEU256" s="11"/>
      <c r="AEV256" s="11"/>
      <c r="AEW256" s="11"/>
      <c r="AEX256" s="11"/>
      <c r="AEY256" s="11"/>
      <c r="AEZ256" s="11"/>
      <c r="AFA256" s="11"/>
      <c r="AFB256" s="11"/>
      <c r="AFC256" s="11"/>
      <c r="AFD256" s="11"/>
      <c r="AFE256" s="11"/>
      <c r="AFF256" s="11"/>
      <c r="AFG256" s="11"/>
      <c r="AFH256" s="11"/>
      <c r="AFI256" s="11"/>
      <c r="AFJ256" s="11"/>
      <c r="AFK256" s="11"/>
      <c r="AFL256" s="11"/>
      <c r="AFM256" s="11"/>
      <c r="AFN256" s="11"/>
      <c r="AFO256" s="11"/>
      <c r="AFP256" s="11"/>
      <c r="AFQ256" s="11"/>
      <c r="AFR256" s="11"/>
      <c r="AFS256" s="11"/>
      <c r="AFT256" s="11"/>
      <c r="AFU256" s="11"/>
      <c r="AFV256" s="11"/>
      <c r="AFW256" s="11"/>
      <c r="AFX256" s="11"/>
      <c r="AFY256" s="11"/>
      <c r="AFZ256" s="11"/>
      <c r="AGA256" s="11"/>
      <c r="AGB256" s="11"/>
      <c r="AGC256" s="11"/>
      <c r="AGD256" s="11"/>
      <c r="AGE256" s="11"/>
      <c r="AGF256" s="11"/>
      <c r="AGG256" s="11"/>
      <c r="AGH256" s="11"/>
      <c r="AGI256" s="11"/>
      <c r="AGJ256" s="11"/>
      <c r="AGK256" s="11"/>
      <c r="AGL256" s="11"/>
      <c r="AGM256" s="11"/>
      <c r="AGN256" s="11"/>
      <c r="AGO256" s="11"/>
      <c r="AGP256" s="11"/>
      <c r="AGQ256" s="11"/>
      <c r="AGR256" s="11"/>
      <c r="AGS256" s="11"/>
      <c r="AGT256" s="11"/>
      <c r="AGU256" s="11"/>
      <c r="AGV256" s="11"/>
      <c r="AGW256" s="11"/>
      <c r="AGX256" s="11"/>
      <c r="AGY256" s="11"/>
      <c r="AGZ256" s="11"/>
      <c r="AHA256" s="11"/>
      <c r="AHB256" s="11"/>
      <c r="AHC256" s="11"/>
      <c r="AHD256" s="11"/>
      <c r="AHE256" s="11"/>
      <c r="AHF256" s="11"/>
      <c r="AHG256" s="11"/>
      <c r="AHH256" s="11"/>
      <c r="AHI256" s="11"/>
      <c r="AHJ256" s="11"/>
      <c r="AHK256" s="11"/>
      <c r="AHL256" s="11"/>
      <c r="AHM256" s="11"/>
      <c r="AHN256" s="11"/>
      <c r="AHO256" s="11"/>
      <c r="AHP256" s="11"/>
      <c r="AHQ256" s="11"/>
      <c r="AHR256" s="11"/>
      <c r="AHS256" s="11"/>
      <c r="AHT256" s="11"/>
      <c r="AHU256" s="11"/>
      <c r="AHV256" s="11"/>
      <c r="AHW256" s="11"/>
      <c r="AHX256" s="11"/>
      <c r="AHY256" s="11"/>
      <c r="AHZ256" s="11"/>
      <c r="AIA256" s="11"/>
      <c r="AIB256" s="11"/>
      <c r="AIC256" s="11"/>
      <c r="AID256" s="11"/>
      <c r="AIE256" s="11"/>
      <c r="AIF256" s="11"/>
      <c r="AIG256" s="11"/>
      <c r="AIH256" s="11"/>
      <c r="AII256" s="11"/>
      <c r="AIJ256" s="11"/>
      <c r="AIK256" s="11"/>
      <c r="AIL256" s="11"/>
      <c r="AIM256" s="11"/>
      <c r="AIN256" s="11"/>
      <c r="AIO256" s="11"/>
      <c r="AIP256" s="11"/>
      <c r="AIQ256" s="11"/>
      <c r="AIR256" s="11"/>
      <c r="AIS256" s="11"/>
      <c r="AIT256" s="11"/>
      <c r="AIU256" s="11"/>
      <c r="AIV256" s="11"/>
      <c r="AIW256" s="11"/>
      <c r="AIX256" s="11"/>
      <c r="AIY256" s="11"/>
      <c r="AIZ256" s="11"/>
      <c r="AJA256" s="11"/>
      <c r="AJB256" s="11"/>
      <c r="AJC256" s="11"/>
      <c r="AJD256" s="11"/>
      <c r="AJE256" s="11"/>
      <c r="AJF256" s="11"/>
      <c r="AJG256" s="11"/>
      <c r="AJH256" s="11"/>
      <c r="AJI256" s="11"/>
      <c r="AJJ256" s="11"/>
      <c r="AJK256" s="11"/>
      <c r="AJL256" s="11"/>
      <c r="AJM256" s="11"/>
      <c r="AJN256" s="11"/>
      <c r="AJO256" s="11"/>
      <c r="AJP256" s="11"/>
      <c r="AJQ256" s="11"/>
      <c r="AJR256" s="11"/>
      <c r="AJS256" s="11"/>
      <c r="AJT256" s="11"/>
      <c r="AJU256" s="11"/>
      <c r="AJV256" s="11"/>
      <c r="AJW256" s="11"/>
      <c r="AJX256" s="11"/>
      <c r="AJY256" s="11"/>
      <c r="AJZ256" s="11"/>
      <c r="AKA256" s="11"/>
      <c r="AKB256" s="11"/>
      <c r="AKC256" s="11"/>
      <c r="AKD256" s="11"/>
      <c r="AKE256" s="11"/>
      <c r="AKF256" s="11"/>
      <c r="AKG256" s="11"/>
      <c r="AKH256" s="11"/>
      <c r="AKI256" s="11"/>
      <c r="AKJ256" s="11"/>
      <c r="AKK256" s="11"/>
      <c r="AKL256" s="11"/>
      <c r="AKM256" s="11"/>
      <c r="AKN256" s="11"/>
      <c r="AKO256" s="11"/>
      <c r="AKP256" s="11"/>
      <c r="AKQ256" s="11"/>
      <c r="AKR256" s="11"/>
      <c r="AKS256" s="11"/>
      <c r="AKT256" s="11"/>
      <c r="AKU256" s="11"/>
      <c r="AKV256" s="11"/>
      <c r="AKW256" s="11"/>
      <c r="AKX256" s="11"/>
      <c r="AKY256" s="11"/>
      <c r="AKZ256" s="11"/>
      <c r="ALA256" s="11"/>
      <c r="ALB256" s="11"/>
      <c r="ALC256" s="11"/>
      <c r="ALD256" s="11"/>
      <c r="ALE256" s="11"/>
      <c r="ALF256" s="11"/>
      <c r="ALG256" s="11"/>
      <c r="ALH256" s="11"/>
      <c r="ALI256" s="11"/>
      <c r="ALJ256" s="11"/>
      <c r="ALK256" s="11"/>
      <c r="ALL256" s="11"/>
      <c r="ALM256" s="11"/>
      <c r="ALN256" s="11"/>
      <c r="ALO256" s="11"/>
      <c r="ALP256" s="11"/>
      <c r="ALQ256" s="11"/>
      <c r="ALR256" s="11"/>
      <c r="ALS256" s="11"/>
      <c r="ALT256" s="11"/>
      <c r="ALU256" s="11"/>
      <c r="ALV256" s="11"/>
      <c r="ALW256" s="11"/>
      <c r="ALX256" s="11"/>
      <c r="ALY256" s="11"/>
      <c r="ALZ256" s="11"/>
      <c r="AMA256" s="11"/>
      <c r="AMB256" s="11"/>
      <c r="AMC256" s="11"/>
    </row>
    <row r="257" spans="1:1017" s="50" customFormat="1" ht="24.75" customHeight="1">
      <c r="A257" s="9">
        <v>18</v>
      </c>
      <c r="B257" s="9" t="s">
        <v>143</v>
      </c>
      <c r="C257" s="10" t="s">
        <v>141</v>
      </c>
      <c r="D257" s="9">
        <v>17</v>
      </c>
      <c r="E257" s="9">
        <v>32</v>
      </c>
      <c r="F257" s="9">
        <v>18</v>
      </c>
      <c r="G257" s="9">
        <v>14</v>
      </c>
      <c r="H257" s="232">
        <v>902.2</v>
      </c>
      <c r="I257" s="232">
        <v>409.9</v>
      </c>
      <c r="J257" s="232">
        <v>492.3</v>
      </c>
      <c r="K257" s="9">
        <v>64</v>
      </c>
      <c r="L257" s="9">
        <v>36</v>
      </c>
      <c r="M257" s="9">
        <v>28</v>
      </c>
      <c r="N257" s="229" t="s">
        <v>677</v>
      </c>
      <c r="O257" s="229" t="s">
        <v>215</v>
      </c>
      <c r="P257" s="153" t="s">
        <v>735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  <c r="IZ257" s="11"/>
      <c r="JA257" s="11"/>
      <c r="JB257" s="11"/>
      <c r="JC257" s="11"/>
      <c r="JD257" s="11"/>
      <c r="JE257" s="11"/>
      <c r="JF257" s="11"/>
      <c r="JG257" s="11"/>
      <c r="JH257" s="11"/>
      <c r="JI257" s="11"/>
      <c r="JJ257" s="11"/>
      <c r="JK257" s="11"/>
      <c r="JL257" s="11"/>
      <c r="JM257" s="11"/>
      <c r="JN257" s="11"/>
      <c r="JO257" s="11"/>
      <c r="JP257" s="11"/>
      <c r="JQ257" s="11"/>
      <c r="JR257" s="11"/>
      <c r="JS257" s="11"/>
      <c r="JT257" s="11"/>
      <c r="JU257" s="11"/>
      <c r="JV257" s="11"/>
      <c r="JW257" s="11"/>
      <c r="JX257" s="11"/>
      <c r="JY257" s="11"/>
      <c r="JZ257" s="11"/>
      <c r="KA257" s="11"/>
      <c r="KB257" s="11"/>
      <c r="KC257" s="11"/>
      <c r="KD257" s="11"/>
      <c r="KE257" s="11"/>
      <c r="KF257" s="11"/>
      <c r="KG257" s="11"/>
      <c r="KH257" s="11"/>
      <c r="KI257" s="11"/>
      <c r="KJ257" s="11"/>
      <c r="KK257" s="11"/>
      <c r="KL257" s="11"/>
      <c r="KM257" s="11"/>
      <c r="KN257" s="11"/>
      <c r="KO257" s="11"/>
      <c r="KP257" s="11"/>
      <c r="KQ257" s="11"/>
      <c r="KR257" s="11"/>
      <c r="KS257" s="11"/>
      <c r="KT257" s="11"/>
      <c r="KU257" s="11"/>
      <c r="KV257" s="11"/>
      <c r="KW257" s="11"/>
      <c r="KX257" s="11"/>
      <c r="KY257" s="11"/>
      <c r="KZ257" s="11"/>
      <c r="LA257" s="11"/>
      <c r="LB257" s="11"/>
      <c r="LC257" s="11"/>
      <c r="LD257" s="11"/>
      <c r="LE257" s="11"/>
      <c r="LF257" s="11"/>
      <c r="LG257" s="11"/>
      <c r="LH257" s="11"/>
      <c r="LI257" s="11"/>
      <c r="LJ257" s="11"/>
      <c r="LK257" s="11"/>
      <c r="LL257" s="11"/>
      <c r="LM257" s="11"/>
      <c r="LN257" s="11"/>
      <c r="LO257" s="11"/>
      <c r="LP257" s="11"/>
      <c r="LQ257" s="11"/>
      <c r="LR257" s="11"/>
      <c r="LS257" s="11"/>
      <c r="LT257" s="11"/>
      <c r="LU257" s="11"/>
      <c r="LV257" s="11"/>
      <c r="LW257" s="11"/>
      <c r="LX257" s="11"/>
      <c r="LY257" s="11"/>
      <c r="LZ257" s="11"/>
      <c r="MA257" s="11"/>
      <c r="MB257" s="11"/>
      <c r="MC257" s="11"/>
      <c r="MD257" s="11"/>
      <c r="ME257" s="11"/>
      <c r="MF257" s="11"/>
      <c r="MG257" s="11"/>
      <c r="MH257" s="11"/>
      <c r="MI257" s="11"/>
      <c r="MJ257" s="11"/>
      <c r="MK257" s="11"/>
      <c r="ML257" s="11"/>
      <c r="MM257" s="11"/>
      <c r="MN257" s="11"/>
      <c r="MO257" s="11"/>
      <c r="MP257" s="11"/>
      <c r="MQ257" s="11"/>
      <c r="MR257" s="11"/>
      <c r="MS257" s="11"/>
      <c r="MT257" s="11"/>
      <c r="MU257" s="11"/>
      <c r="MV257" s="11"/>
      <c r="MW257" s="11"/>
      <c r="MX257" s="11"/>
      <c r="MY257" s="11"/>
      <c r="MZ257" s="11"/>
      <c r="NA257" s="11"/>
      <c r="NB257" s="11"/>
      <c r="NC257" s="11"/>
      <c r="ND257" s="11"/>
      <c r="NE257" s="11"/>
      <c r="NF257" s="11"/>
      <c r="NG257" s="11"/>
      <c r="NH257" s="11"/>
      <c r="NI257" s="11"/>
      <c r="NJ257" s="11"/>
      <c r="NK257" s="11"/>
      <c r="NL257" s="11"/>
      <c r="NM257" s="11"/>
      <c r="NN257" s="11"/>
      <c r="NO257" s="11"/>
      <c r="NP257" s="11"/>
      <c r="NQ257" s="11"/>
      <c r="NR257" s="11"/>
      <c r="NS257" s="11"/>
      <c r="NT257" s="11"/>
      <c r="NU257" s="11"/>
      <c r="NV257" s="11"/>
      <c r="NW257" s="11"/>
      <c r="NX257" s="11"/>
      <c r="NY257" s="11"/>
      <c r="NZ257" s="11"/>
      <c r="OA257" s="11"/>
      <c r="OB257" s="11"/>
      <c r="OC257" s="11"/>
      <c r="OD257" s="11"/>
      <c r="OE257" s="11"/>
      <c r="OF257" s="11"/>
      <c r="OG257" s="11"/>
      <c r="OH257" s="11"/>
      <c r="OI257" s="11"/>
      <c r="OJ257" s="11"/>
      <c r="OK257" s="11"/>
      <c r="OL257" s="11"/>
      <c r="OM257" s="11"/>
      <c r="ON257" s="11"/>
      <c r="OO257" s="11"/>
      <c r="OP257" s="11"/>
      <c r="OQ257" s="11"/>
      <c r="OR257" s="11"/>
      <c r="OS257" s="11"/>
      <c r="OT257" s="11"/>
      <c r="OU257" s="11"/>
      <c r="OV257" s="11"/>
      <c r="OW257" s="11"/>
      <c r="OX257" s="11"/>
      <c r="OY257" s="11"/>
      <c r="OZ257" s="11"/>
      <c r="PA257" s="11"/>
      <c r="PB257" s="11"/>
      <c r="PC257" s="11"/>
      <c r="PD257" s="11"/>
      <c r="PE257" s="11"/>
      <c r="PF257" s="11"/>
      <c r="PG257" s="11"/>
      <c r="PH257" s="11"/>
      <c r="PI257" s="11"/>
      <c r="PJ257" s="11"/>
      <c r="PK257" s="11"/>
      <c r="PL257" s="11"/>
      <c r="PM257" s="11"/>
      <c r="PN257" s="11"/>
      <c r="PO257" s="11"/>
      <c r="PP257" s="11"/>
      <c r="PQ257" s="11"/>
      <c r="PR257" s="11"/>
      <c r="PS257" s="11"/>
      <c r="PT257" s="11"/>
      <c r="PU257" s="11"/>
      <c r="PV257" s="11"/>
      <c r="PW257" s="11"/>
      <c r="PX257" s="11"/>
      <c r="PY257" s="11"/>
      <c r="PZ257" s="11"/>
      <c r="QA257" s="11"/>
      <c r="QB257" s="11"/>
      <c r="QC257" s="11"/>
      <c r="QD257" s="11"/>
      <c r="QE257" s="11"/>
      <c r="QF257" s="11"/>
      <c r="QG257" s="11"/>
      <c r="QH257" s="11"/>
      <c r="QI257" s="11"/>
      <c r="QJ257" s="11"/>
      <c r="QK257" s="11"/>
      <c r="QL257" s="11"/>
      <c r="QM257" s="11"/>
      <c r="QN257" s="11"/>
      <c r="QO257" s="11"/>
      <c r="QP257" s="11"/>
      <c r="QQ257" s="11"/>
      <c r="QR257" s="11"/>
      <c r="QS257" s="11"/>
      <c r="QT257" s="11"/>
      <c r="QU257" s="11"/>
      <c r="QV257" s="11"/>
      <c r="QW257" s="11"/>
      <c r="QX257" s="11"/>
      <c r="QY257" s="11"/>
      <c r="QZ257" s="11"/>
      <c r="RA257" s="11"/>
      <c r="RB257" s="11"/>
      <c r="RC257" s="11"/>
      <c r="RD257" s="11"/>
      <c r="RE257" s="11"/>
      <c r="RF257" s="11"/>
      <c r="RG257" s="11"/>
      <c r="RH257" s="11"/>
      <c r="RI257" s="11"/>
      <c r="RJ257" s="11"/>
      <c r="RK257" s="11"/>
      <c r="RL257" s="11"/>
      <c r="RM257" s="11"/>
      <c r="RN257" s="11"/>
      <c r="RO257" s="11"/>
      <c r="RP257" s="11"/>
      <c r="RQ257" s="11"/>
      <c r="RR257" s="11"/>
      <c r="RS257" s="11"/>
      <c r="RT257" s="11"/>
      <c r="RU257" s="11"/>
      <c r="RV257" s="11"/>
      <c r="RW257" s="11"/>
      <c r="RX257" s="11"/>
      <c r="RY257" s="11"/>
      <c r="RZ257" s="11"/>
      <c r="SA257" s="11"/>
      <c r="SB257" s="11"/>
      <c r="SC257" s="11"/>
      <c r="SD257" s="11"/>
      <c r="SE257" s="11"/>
      <c r="SF257" s="11"/>
      <c r="SG257" s="11"/>
      <c r="SH257" s="11"/>
      <c r="SI257" s="11"/>
      <c r="SJ257" s="11"/>
      <c r="SK257" s="11"/>
      <c r="SL257" s="11"/>
      <c r="SM257" s="11"/>
      <c r="SN257" s="11"/>
      <c r="SO257" s="11"/>
      <c r="SP257" s="11"/>
      <c r="SQ257" s="11"/>
      <c r="SR257" s="11"/>
      <c r="SS257" s="11"/>
      <c r="ST257" s="11"/>
      <c r="SU257" s="11"/>
      <c r="SV257" s="11"/>
      <c r="SW257" s="11"/>
      <c r="SX257" s="11"/>
      <c r="SY257" s="11"/>
      <c r="SZ257" s="11"/>
      <c r="TA257" s="11"/>
      <c r="TB257" s="11"/>
      <c r="TC257" s="11"/>
      <c r="TD257" s="11"/>
      <c r="TE257" s="11"/>
      <c r="TF257" s="11"/>
      <c r="TG257" s="11"/>
      <c r="TH257" s="11"/>
      <c r="TI257" s="11"/>
      <c r="TJ257" s="11"/>
      <c r="TK257" s="11"/>
      <c r="TL257" s="11"/>
      <c r="TM257" s="11"/>
      <c r="TN257" s="11"/>
      <c r="TO257" s="11"/>
      <c r="TP257" s="11"/>
      <c r="TQ257" s="11"/>
      <c r="TR257" s="11"/>
      <c r="TS257" s="11"/>
      <c r="TT257" s="11"/>
      <c r="TU257" s="11"/>
      <c r="TV257" s="11"/>
      <c r="TW257" s="11"/>
      <c r="TX257" s="11"/>
      <c r="TY257" s="11"/>
      <c r="TZ257" s="11"/>
      <c r="UA257" s="11"/>
      <c r="UB257" s="11"/>
      <c r="UC257" s="11"/>
      <c r="UD257" s="11"/>
      <c r="UE257" s="11"/>
      <c r="UF257" s="11"/>
      <c r="UG257" s="11"/>
      <c r="UH257" s="11"/>
      <c r="UI257" s="11"/>
      <c r="UJ257" s="11"/>
      <c r="UK257" s="11"/>
      <c r="UL257" s="11"/>
      <c r="UM257" s="11"/>
      <c r="UN257" s="11"/>
      <c r="UO257" s="11"/>
      <c r="UP257" s="11"/>
      <c r="UQ257" s="11"/>
      <c r="UR257" s="11"/>
      <c r="US257" s="11"/>
      <c r="UT257" s="11"/>
      <c r="UU257" s="11"/>
      <c r="UV257" s="11"/>
      <c r="UW257" s="11"/>
      <c r="UX257" s="11"/>
      <c r="UY257" s="11"/>
      <c r="UZ257" s="11"/>
      <c r="VA257" s="11"/>
      <c r="VB257" s="11"/>
      <c r="VC257" s="11"/>
      <c r="VD257" s="11"/>
      <c r="VE257" s="11"/>
      <c r="VF257" s="11"/>
      <c r="VG257" s="11"/>
      <c r="VH257" s="11"/>
      <c r="VI257" s="11"/>
      <c r="VJ257" s="11"/>
      <c r="VK257" s="11"/>
      <c r="VL257" s="11"/>
      <c r="VM257" s="11"/>
      <c r="VN257" s="11"/>
      <c r="VO257" s="11"/>
      <c r="VP257" s="11"/>
      <c r="VQ257" s="11"/>
      <c r="VR257" s="11"/>
      <c r="VS257" s="11"/>
      <c r="VT257" s="11"/>
      <c r="VU257" s="11"/>
      <c r="VV257" s="11"/>
      <c r="VW257" s="11"/>
      <c r="VX257" s="11"/>
      <c r="VY257" s="11"/>
      <c r="VZ257" s="11"/>
      <c r="WA257" s="11"/>
      <c r="WB257" s="11"/>
      <c r="WC257" s="11"/>
      <c r="WD257" s="11"/>
      <c r="WE257" s="11"/>
      <c r="WF257" s="11"/>
      <c r="WG257" s="11"/>
      <c r="WH257" s="11"/>
      <c r="WI257" s="11"/>
      <c r="WJ257" s="11"/>
      <c r="WK257" s="11"/>
      <c r="WL257" s="11"/>
      <c r="WM257" s="11"/>
      <c r="WN257" s="11"/>
      <c r="WO257" s="11"/>
      <c r="WP257" s="11"/>
      <c r="WQ257" s="11"/>
      <c r="WR257" s="11"/>
      <c r="WS257" s="11"/>
      <c r="WT257" s="11"/>
      <c r="WU257" s="11"/>
      <c r="WV257" s="11"/>
      <c r="WW257" s="11"/>
      <c r="WX257" s="11"/>
      <c r="WY257" s="11"/>
      <c r="WZ257" s="11"/>
      <c r="XA257" s="11"/>
      <c r="XB257" s="11"/>
      <c r="XC257" s="11"/>
      <c r="XD257" s="11"/>
      <c r="XE257" s="11"/>
      <c r="XF257" s="11"/>
      <c r="XG257" s="11"/>
      <c r="XH257" s="11"/>
      <c r="XI257" s="11"/>
      <c r="XJ257" s="11"/>
      <c r="XK257" s="11"/>
      <c r="XL257" s="11"/>
      <c r="XM257" s="11"/>
      <c r="XN257" s="11"/>
      <c r="XO257" s="11"/>
      <c r="XP257" s="11"/>
      <c r="XQ257" s="11"/>
      <c r="XR257" s="11"/>
      <c r="XS257" s="11"/>
      <c r="XT257" s="11"/>
      <c r="XU257" s="11"/>
      <c r="XV257" s="11"/>
      <c r="XW257" s="11"/>
      <c r="XX257" s="11"/>
      <c r="XY257" s="11"/>
      <c r="XZ257" s="11"/>
      <c r="YA257" s="11"/>
      <c r="YB257" s="11"/>
      <c r="YC257" s="11"/>
      <c r="YD257" s="11"/>
      <c r="YE257" s="11"/>
      <c r="YF257" s="11"/>
      <c r="YG257" s="11"/>
      <c r="YH257" s="11"/>
      <c r="YI257" s="11"/>
      <c r="YJ257" s="11"/>
      <c r="YK257" s="11"/>
      <c r="YL257" s="11"/>
      <c r="YM257" s="11"/>
      <c r="YN257" s="11"/>
      <c r="YO257" s="11"/>
      <c r="YP257" s="11"/>
      <c r="YQ257" s="11"/>
      <c r="YR257" s="11"/>
      <c r="YS257" s="11"/>
      <c r="YT257" s="11"/>
      <c r="YU257" s="11"/>
      <c r="YV257" s="11"/>
      <c r="YW257" s="11"/>
      <c r="YX257" s="11"/>
      <c r="YY257" s="11"/>
      <c r="YZ257" s="11"/>
      <c r="ZA257" s="11"/>
      <c r="ZB257" s="11"/>
      <c r="ZC257" s="11"/>
      <c r="ZD257" s="11"/>
      <c r="ZE257" s="11"/>
      <c r="ZF257" s="11"/>
      <c r="ZG257" s="11"/>
      <c r="ZH257" s="11"/>
      <c r="ZI257" s="11"/>
      <c r="ZJ257" s="11"/>
      <c r="ZK257" s="11"/>
      <c r="ZL257" s="11"/>
      <c r="ZM257" s="11"/>
      <c r="ZN257" s="11"/>
      <c r="ZO257" s="11"/>
      <c r="ZP257" s="11"/>
      <c r="ZQ257" s="11"/>
      <c r="ZR257" s="11"/>
      <c r="ZS257" s="11"/>
      <c r="ZT257" s="11"/>
      <c r="ZU257" s="11"/>
      <c r="ZV257" s="11"/>
      <c r="ZW257" s="11"/>
      <c r="ZX257" s="11"/>
      <c r="ZY257" s="11"/>
      <c r="ZZ257" s="11"/>
      <c r="AAA257" s="11"/>
      <c r="AAB257" s="11"/>
      <c r="AAC257" s="11"/>
      <c r="AAD257" s="11"/>
      <c r="AAE257" s="11"/>
      <c r="AAF257" s="11"/>
      <c r="AAG257" s="11"/>
      <c r="AAH257" s="11"/>
      <c r="AAI257" s="11"/>
      <c r="AAJ257" s="11"/>
      <c r="AAK257" s="11"/>
      <c r="AAL257" s="11"/>
      <c r="AAM257" s="11"/>
      <c r="AAN257" s="11"/>
      <c r="AAO257" s="11"/>
      <c r="AAP257" s="11"/>
      <c r="AAQ257" s="11"/>
      <c r="AAR257" s="11"/>
      <c r="AAS257" s="11"/>
      <c r="AAT257" s="11"/>
      <c r="AAU257" s="11"/>
      <c r="AAV257" s="11"/>
      <c r="AAW257" s="11"/>
      <c r="AAX257" s="11"/>
      <c r="AAY257" s="11"/>
      <c r="AAZ257" s="11"/>
      <c r="ABA257" s="11"/>
      <c r="ABB257" s="11"/>
      <c r="ABC257" s="11"/>
      <c r="ABD257" s="11"/>
      <c r="ABE257" s="11"/>
      <c r="ABF257" s="11"/>
      <c r="ABG257" s="11"/>
      <c r="ABH257" s="11"/>
      <c r="ABI257" s="11"/>
      <c r="ABJ257" s="11"/>
      <c r="ABK257" s="11"/>
      <c r="ABL257" s="11"/>
      <c r="ABM257" s="11"/>
      <c r="ABN257" s="11"/>
      <c r="ABO257" s="11"/>
      <c r="ABP257" s="11"/>
      <c r="ABQ257" s="11"/>
      <c r="ABR257" s="11"/>
      <c r="ABS257" s="11"/>
      <c r="ABT257" s="11"/>
      <c r="ABU257" s="11"/>
      <c r="ABV257" s="11"/>
      <c r="ABW257" s="11"/>
      <c r="ABX257" s="11"/>
      <c r="ABY257" s="11"/>
      <c r="ABZ257" s="11"/>
      <c r="ACA257" s="11"/>
      <c r="ACB257" s="11"/>
      <c r="ACC257" s="11"/>
      <c r="ACD257" s="11"/>
      <c r="ACE257" s="11"/>
      <c r="ACF257" s="11"/>
      <c r="ACG257" s="11"/>
      <c r="ACH257" s="11"/>
      <c r="ACI257" s="11"/>
      <c r="ACJ257" s="11"/>
      <c r="ACK257" s="11"/>
      <c r="ACL257" s="11"/>
      <c r="ACM257" s="11"/>
      <c r="ACN257" s="11"/>
      <c r="ACO257" s="11"/>
      <c r="ACP257" s="11"/>
      <c r="ACQ257" s="11"/>
      <c r="ACR257" s="11"/>
      <c r="ACS257" s="11"/>
      <c r="ACT257" s="11"/>
      <c r="ACU257" s="11"/>
      <c r="ACV257" s="11"/>
      <c r="ACW257" s="11"/>
      <c r="ACX257" s="11"/>
      <c r="ACY257" s="11"/>
      <c r="ACZ257" s="11"/>
      <c r="ADA257" s="11"/>
      <c r="ADB257" s="11"/>
      <c r="ADC257" s="11"/>
      <c r="ADD257" s="11"/>
      <c r="ADE257" s="11"/>
      <c r="ADF257" s="11"/>
      <c r="ADG257" s="11"/>
      <c r="ADH257" s="11"/>
      <c r="ADI257" s="11"/>
      <c r="ADJ257" s="11"/>
      <c r="ADK257" s="11"/>
      <c r="ADL257" s="11"/>
      <c r="ADM257" s="11"/>
      <c r="ADN257" s="11"/>
      <c r="ADO257" s="11"/>
      <c r="ADP257" s="11"/>
      <c r="ADQ257" s="11"/>
      <c r="ADR257" s="11"/>
      <c r="ADS257" s="11"/>
      <c r="ADT257" s="11"/>
      <c r="ADU257" s="11"/>
      <c r="ADV257" s="11"/>
      <c r="ADW257" s="11"/>
      <c r="ADX257" s="11"/>
      <c r="ADY257" s="11"/>
      <c r="ADZ257" s="11"/>
      <c r="AEA257" s="11"/>
      <c r="AEB257" s="11"/>
      <c r="AEC257" s="11"/>
      <c r="AED257" s="11"/>
      <c r="AEE257" s="11"/>
      <c r="AEF257" s="11"/>
      <c r="AEG257" s="11"/>
      <c r="AEH257" s="11"/>
      <c r="AEI257" s="11"/>
      <c r="AEJ257" s="11"/>
      <c r="AEK257" s="11"/>
      <c r="AEL257" s="11"/>
      <c r="AEM257" s="11"/>
      <c r="AEN257" s="11"/>
      <c r="AEO257" s="11"/>
      <c r="AEP257" s="11"/>
      <c r="AEQ257" s="11"/>
      <c r="AER257" s="11"/>
      <c r="AES257" s="11"/>
      <c r="AET257" s="11"/>
      <c r="AEU257" s="11"/>
      <c r="AEV257" s="11"/>
      <c r="AEW257" s="11"/>
      <c r="AEX257" s="11"/>
      <c r="AEY257" s="11"/>
      <c r="AEZ257" s="11"/>
      <c r="AFA257" s="11"/>
      <c r="AFB257" s="11"/>
      <c r="AFC257" s="11"/>
      <c r="AFD257" s="11"/>
      <c r="AFE257" s="11"/>
      <c r="AFF257" s="11"/>
      <c r="AFG257" s="11"/>
      <c r="AFH257" s="11"/>
      <c r="AFI257" s="11"/>
      <c r="AFJ257" s="11"/>
      <c r="AFK257" s="11"/>
      <c r="AFL257" s="11"/>
      <c r="AFM257" s="11"/>
      <c r="AFN257" s="11"/>
      <c r="AFO257" s="11"/>
      <c r="AFP257" s="11"/>
      <c r="AFQ257" s="11"/>
      <c r="AFR257" s="11"/>
      <c r="AFS257" s="11"/>
      <c r="AFT257" s="11"/>
      <c r="AFU257" s="11"/>
      <c r="AFV257" s="11"/>
      <c r="AFW257" s="11"/>
      <c r="AFX257" s="11"/>
      <c r="AFY257" s="11"/>
      <c r="AFZ257" s="11"/>
      <c r="AGA257" s="11"/>
      <c r="AGB257" s="11"/>
      <c r="AGC257" s="11"/>
      <c r="AGD257" s="11"/>
      <c r="AGE257" s="11"/>
      <c r="AGF257" s="11"/>
      <c r="AGG257" s="11"/>
      <c r="AGH257" s="11"/>
      <c r="AGI257" s="11"/>
      <c r="AGJ257" s="11"/>
      <c r="AGK257" s="11"/>
      <c r="AGL257" s="11"/>
      <c r="AGM257" s="11"/>
      <c r="AGN257" s="11"/>
      <c r="AGO257" s="11"/>
      <c r="AGP257" s="11"/>
      <c r="AGQ257" s="11"/>
      <c r="AGR257" s="11"/>
      <c r="AGS257" s="11"/>
      <c r="AGT257" s="11"/>
      <c r="AGU257" s="11"/>
      <c r="AGV257" s="11"/>
      <c r="AGW257" s="11"/>
      <c r="AGX257" s="11"/>
      <c r="AGY257" s="11"/>
      <c r="AGZ257" s="11"/>
      <c r="AHA257" s="11"/>
      <c r="AHB257" s="11"/>
      <c r="AHC257" s="11"/>
      <c r="AHD257" s="11"/>
      <c r="AHE257" s="11"/>
      <c r="AHF257" s="11"/>
      <c r="AHG257" s="11"/>
      <c r="AHH257" s="11"/>
      <c r="AHI257" s="11"/>
      <c r="AHJ257" s="11"/>
      <c r="AHK257" s="11"/>
      <c r="AHL257" s="11"/>
      <c r="AHM257" s="11"/>
      <c r="AHN257" s="11"/>
      <c r="AHO257" s="11"/>
      <c r="AHP257" s="11"/>
      <c r="AHQ257" s="11"/>
      <c r="AHR257" s="11"/>
      <c r="AHS257" s="11"/>
      <c r="AHT257" s="11"/>
      <c r="AHU257" s="11"/>
      <c r="AHV257" s="11"/>
      <c r="AHW257" s="11"/>
      <c r="AHX257" s="11"/>
      <c r="AHY257" s="11"/>
      <c r="AHZ257" s="11"/>
      <c r="AIA257" s="11"/>
      <c r="AIB257" s="11"/>
      <c r="AIC257" s="11"/>
      <c r="AID257" s="11"/>
      <c r="AIE257" s="11"/>
      <c r="AIF257" s="11"/>
      <c r="AIG257" s="11"/>
      <c r="AIH257" s="11"/>
      <c r="AII257" s="11"/>
      <c r="AIJ257" s="11"/>
      <c r="AIK257" s="11"/>
      <c r="AIL257" s="11"/>
      <c r="AIM257" s="11"/>
      <c r="AIN257" s="11"/>
      <c r="AIO257" s="11"/>
      <c r="AIP257" s="11"/>
      <c r="AIQ257" s="11"/>
      <c r="AIR257" s="11"/>
      <c r="AIS257" s="11"/>
      <c r="AIT257" s="11"/>
      <c r="AIU257" s="11"/>
      <c r="AIV257" s="11"/>
      <c r="AIW257" s="11"/>
      <c r="AIX257" s="11"/>
      <c r="AIY257" s="11"/>
      <c r="AIZ257" s="11"/>
      <c r="AJA257" s="11"/>
      <c r="AJB257" s="11"/>
      <c r="AJC257" s="11"/>
      <c r="AJD257" s="11"/>
      <c r="AJE257" s="11"/>
      <c r="AJF257" s="11"/>
      <c r="AJG257" s="11"/>
      <c r="AJH257" s="11"/>
      <c r="AJI257" s="11"/>
      <c r="AJJ257" s="11"/>
      <c r="AJK257" s="11"/>
      <c r="AJL257" s="11"/>
      <c r="AJM257" s="11"/>
      <c r="AJN257" s="11"/>
      <c r="AJO257" s="11"/>
      <c r="AJP257" s="11"/>
      <c r="AJQ257" s="11"/>
      <c r="AJR257" s="11"/>
      <c r="AJS257" s="11"/>
      <c r="AJT257" s="11"/>
      <c r="AJU257" s="11"/>
      <c r="AJV257" s="11"/>
      <c r="AJW257" s="11"/>
      <c r="AJX257" s="11"/>
      <c r="AJY257" s="11"/>
      <c r="AJZ257" s="11"/>
      <c r="AKA257" s="11"/>
      <c r="AKB257" s="11"/>
      <c r="AKC257" s="11"/>
      <c r="AKD257" s="11"/>
      <c r="AKE257" s="11"/>
      <c r="AKF257" s="11"/>
      <c r="AKG257" s="11"/>
      <c r="AKH257" s="11"/>
      <c r="AKI257" s="11"/>
      <c r="AKJ257" s="11"/>
      <c r="AKK257" s="11"/>
      <c r="AKL257" s="11"/>
      <c r="AKM257" s="11"/>
      <c r="AKN257" s="11"/>
      <c r="AKO257" s="11"/>
      <c r="AKP257" s="11"/>
      <c r="AKQ257" s="11"/>
      <c r="AKR257" s="11"/>
      <c r="AKS257" s="11"/>
      <c r="AKT257" s="11"/>
      <c r="AKU257" s="11"/>
      <c r="AKV257" s="11"/>
      <c r="AKW257" s="11"/>
      <c r="AKX257" s="11"/>
      <c r="AKY257" s="11"/>
      <c r="AKZ257" s="11"/>
      <c r="ALA257" s="11"/>
      <c r="ALB257" s="11"/>
      <c r="ALC257" s="11"/>
      <c r="ALD257" s="11"/>
      <c r="ALE257" s="11"/>
      <c r="ALF257" s="11"/>
      <c r="ALG257" s="11"/>
      <c r="ALH257" s="11"/>
      <c r="ALI257" s="11"/>
      <c r="ALJ257" s="11"/>
      <c r="ALK257" s="11"/>
      <c r="ALL257" s="11"/>
      <c r="ALM257" s="11"/>
      <c r="ALN257" s="11"/>
      <c r="ALO257" s="11"/>
      <c r="ALP257" s="11"/>
      <c r="ALQ257" s="11"/>
      <c r="ALR257" s="11"/>
      <c r="ALS257" s="11"/>
      <c r="ALT257" s="11"/>
      <c r="ALU257" s="11"/>
      <c r="ALV257" s="11"/>
      <c r="ALW257" s="11"/>
      <c r="ALX257" s="11"/>
      <c r="ALY257" s="11"/>
      <c r="ALZ257" s="11"/>
      <c r="AMA257" s="11"/>
      <c r="AMB257" s="11"/>
      <c r="AMC257" s="11"/>
    </row>
    <row r="258" spans="1:1017" s="50" customFormat="1" ht="24.75" customHeight="1">
      <c r="A258" s="9">
        <v>19</v>
      </c>
      <c r="B258" s="9" t="s">
        <v>143</v>
      </c>
      <c r="C258" s="10" t="s">
        <v>141</v>
      </c>
      <c r="D258" s="9">
        <v>4</v>
      </c>
      <c r="E258" s="12">
        <v>19</v>
      </c>
      <c r="F258" s="12">
        <v>19</v>
      </c>
      <c r="G258" s="12">
        <v>0</v>
      </c>
      <c r="H258" s="233">
        <v>317.39999999999998</v>
      </c>
      <c r="I258" s="233">
        <v>317.39999999999998</v>
      </c>
      <c r="J258" s="233">
        <v>0</v>
      </c>
      <c r="K258" s="9">
        <v>67</v>
      </c>
      <c r="L258" s="9">
        <v>67</v>
      </c>
      <c r="M258" s="9">
        <v>0</v>
      </c>
      <c r="N258" s="229" t="s">
        <v>338</v>
      </c>
      <c r="O258" s="234" t="s">
        <v>339</v>
      </c>
      <c r="P258" s="153" t="s">
        <v>678</v>
      </c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  <c r="IW258" s="11"/>
      <c r="IX258" s="11"/>
      <c r="IY258" s="11"/>
      <c r="IZ258" s="11"/>
      <c r="JA258" s="11"/>
      <c r="JB258" s="11"/>
      <c r="JC258" s="11"/>
      <c r="JD258" s="11"/>
      <c r="JE258" s="11"/>
      <c r="JF258" s="11"/>
      <c r="JG258" s="11"/>
      <c r="JH258" s="11"/>
      <c r="JI258" s="11"/>
      <c r="JJ258" s="11"/>
      <c r="JK258" s="11"/>
      <c r="JL258" s="11"/>
      <c r="JM258" s="11"/>
      <c r="JN258" s="11"/>
      <c r="JO258" s="11"/>
      <c r="JP258" s="11"/>
      <c r="JQ258" s="11"/>
      <c r="JR258" s="11"/>
      <c r="JS258" s="11"/>
      <c r="JT258" s="11"/>
      <c r="JU258" s="11"/>
      <c r="JV258" s="11"/>
      <c r="JW258" s="11"/>
      <c r="JX258" s="11"/>
      <c r="JY258" s="11"/>
      <c r="JZ258" s="11"/>
      <c r="KA258" s="11"/>
      <c r="KB258" s="11"/>
      <c r="KC258" s="11"/>
      <c r="KD258" s="11"/>
      <c r="KE258" s="11"/>
      <c r="KF258" s="11"/>
      <c r="KG258" s="11"/>
      <c r="KH258" s="11"/>
      <c r="KI258" s="11"/>
      <c r="KJ258" s="11"/>
      <c r="KK258" s="11"/>
      <c r="KL258" s="11"/>
      <c r="KM258" s="11"/>
      <c r="KN258" s="11"/>
      <c r="KO258" s="11"/>
      <c r="KP258" s="11"/>
      <c r="KQ258" s="11"/>
      <c r="KR258" s="11"/>
      <c r="KS258" s="11"/>
      <c r="KT258" s="11"/>
      <c r="KU258" s="11"/>
      <c r="KV258" s="11"/>
      <c r="KW258" s="11"/>
      <c r="KX258" s="11"/>
      <c r="KY258" s="11"/>
      <c r="KZ258" s="11"/>
      <c r="LA258" s="11"/>
      <c r="LB258" s="11"/>
      <c r="LC258" s="11"/>
      <c r="LD258" s="11"/>
      <c r="LE258" s="11"/>
      <c r="LF258" s="11"/>
      <c r="LG258" s="11"/>
      <c r="LH258" s="11"/>
      <c r="LI258" s="11"/>
      <c r="LJ258" s="11"/>
      <c r="LK258" s="11"/>
      <c r="LL258" s="11"/>
      <c r="LM258" s="11"/>
      <c r="LN258" s="11"/>
      <c r="LO258" s="11"/>
      <c r="LP258" s="11"/>
      <c r="LQ258" s="11"/>
      <c r="LR258" s="11"/>
      <c r="LS258" s="11"/>
      <c r="LT258" s="11"/>
      <c r="LU258" s="11"/>
      <c r="LV258" s="11"/>
      <c r="LW258" s="11"/>
      <c r="LX258" s="11"/>
      <c r="LY258" s="11"/>
      <c r="LZ258" s="11"/>
      <c r="MA258" s="11"/>
      <c r="MB258" s="11"/>
      <c r="MC258" s="11"/>
      <c r="MD258" s="11"/>
      <c r="ME258" s="11"/>
      <c r="MF258" s="11"/>
      <c r="MG258" s="11"/>
      <c r="MH258" s="11"/>
      <c r="MI258" s="11"/>
      <c r="MJ258" s="11"/>
      <c r="MK258" s="11"/>
      <c r="ML258" s="11"/>
      <c r="MM258" s="11"/>
      <c r="MN258" s="11"/>
      <c r="MO258" s="11"/>
      <c r="MP258" s="11"/>
      <c r="MQ258" s="11"/>
      <c r="MR258" s="11"/>
      <c r="MS258" s="11"/>
      <c r="MT258" s="11"/>
      <c r="MU258" s="11"/>
      <c r="MV258" s="11"/>
      <c r="MW258" s="11"/>
      <c r="MX258" s="11"/>
      <c r="MY258" s="11"/>
      <c r="MZ258" s="11"/>
      <c r="NA258" s="11"/>
      <c r="NB258" s="11"/>
      <c r="NC258" s="11"/>
      <c r="ND258" s="11"/>
      <c r="NE258" s="11"/>
      <c r="NF258" s="11"/>
      <c r="NG258" s="11"/>
      <c r="NH258" s="11"/>
      <c r="NI258" s="11"/>
      <c r="NJ258" s="11"/>
      <c r="NK258" s="11"/>
      <c r="NL258" s="11"/>
      <c r="NM258" s="11"/>
      <c r="NN258" s="11"/>
      <c r="NO258" s="11"/>
      <c r="NP258" s="11"/>
      <c r="NQ258" s="11"/>
      <c r="NR258" s="11"/>
      <c r="NS258" s="11"/>
      <c r="NT258" s="11"/>
      <c r="NU258" s="11"/>
      <c r="NV258" s="11"/>
      <c r="NW258" s="11"/>
      <c r="NX258" s="11"/>
      <c r="NY258" s="11"/>
      <c r="NZ258" s="11"/>
      <c r="OA258" s="11"/>
      <c r="OB258" s="11"/>
      <c r="OC258" s="11"/>
      <c r="OD258" s="11"/>
      <c r="OE258" s="11"/>
      <c r="OF258" s="11"/>
      <c r="OG258" s="11"/>
      <c r="OH258" s="11"/>
      <c r="OI258" s="11"/>
      <c r="OJ258" s="11"/>
      <c r="OK258" s="11"/>
      <c r="OL258" s="11"/>
      <c r="OM258" s="11"/>
      <c r="ON258" s="11"/>
      <c r="OO258" s="11"/>
      <c r="OP258" s="11"/>
      <c r="OQ258" s="11"/>
      <c r="OR258" s="11"/>
      <c r="OS258" s="11"/>
      <c r="OT258" s="11"/>
      <c r="OU258" s="11"/>
      <c r="OV258" s="11"/>
      <c r="OW258" s="11"/>
      <c r="OX258" s="11"/>
      <c r="OY258" s="11"/>
      <c r="OZ258" s="11"/>
      <c r="PA258" s="11"/>
      <c r="PB258" s="11"/>
      <c r="PC258" s="11"/>
      <c r="PD258" s="11"/>
      <c r="PE258" s="11"/>
      <c r="PF258" s="11"/>
      <c r="PG258" s="11"/>
      <c r="PH258" s="11"/>
      <c r="PI258" s="11"/>
      <c r="PJ258" s="11"/>
      <c r="PK258" s="11"/>
      <c r="PL258" s="11"/>
      <c r="PM258" s="11"/>
      <c r="PN258" s="11"/>
      <c r="PO258" s="11"/>
      <c r="PP258" s="11"/>
      <c r="PQ258" s="11"/>
      <c r="PR258" s="11"/>
      <c r="PS258" s="11"/>
      <c r="PT258" s="11"/>
      <c r="PU258" s="11"/>
      <c r="PV258" s="11"/>
      <c r="PW258" s="11"/>
      <c r="PX258" s="11"/>
      <c r="PY258" s="11"/>
      <c r="PZ258" s="11"/>
      <c r="QA258" s="11"/>
      <c r="QB258" s="11"/>
      <c r="QC258" s="11"/>
      <c r="QD258" s="11"/>
      <c r="QE258" s="11"/>
      <c r="QF258" s="11"/>
      <c r="QG258" s="11"/>
      <c r="QH258" s="11"/>
      <c r="QI258" s="11"/>
      <c r="QJ258" s="11"/>
      <c r="QK258" s="11"/>
      <c r="QL258" s="11"/>
      <c r="QM258" s="11"/>
      <c r="QN258" s="11"/>
      <c r="QO258" s="11"/>
      <c r="QP258" s="11"/>
      <c r="QQ258" s="11"/>
      <c r="QR258" s="11"/>
      <c r="QS258" s="11"/>
      <c r="QT258" s="11"/>
      <c r="QU258" s="11"/>
      <c r="QV258" s="11"/>
      <c r="QW258" s="11"/>
      <c r="QX258" s="11"/>
      <c r="QY258" s="11"/>
      <c r="QZ258" s="11"/>
      <c r="RA258" s="11"/>
      <c r="RB258" s="11"/>
      <c r="RC258" s="11"/>
      <c r="RD258" s="11"/>
      <c r="RE258" s="11"/>
      <c r="RF258" s="11"/>
      <c r="RG258" s="11"/>
      <c r="RH258" s="11"/>
      <c r="RI258" s="11"/>
      <c r="RJ258" s="11"/>
      <c r="RK258" s="11"/>
      <c r="RL258" s="11"/>
      <c r="RM258" s="11"/>
      <c r="RN258" s="11"/>
      <c r="RO258" s="11"/>
      <c r="RP258" s="11"/>
      <c r="RQ258" s="11"/>
      <c r="RR258" s="11"/>
      <c r="RS258" s="11"/>
      <c r="RT258" s="11"/>
      <c r="RU258" s="11"/>
      <c r="RV258" s="11"/>
      <c r="RW258" s="11"/>
      <c r="RX258" s="11"/>
      <c r="RY258" s="11"/>
      <c r="RZ258" s="11"/>
      <c r="SA258" s="11"/>
      <c r="SB258" s="11"/>
      <c r="SC258" s="11"/>
      <c r="SD258" s="11"/>
      <c r="SE258" s="11"/>
      <c r="SF258" s="11"/>
      <c r="SG258" s="11"/>
      <c r="SH258" s="11"/>
      <c r="SI258" s="11"/>
      <c r="SJ258" s="11"/>
      <c r="SK258" s="11"/>
      <c r="SL258" s="11"/>
      <c r="SM258" s="11"/>
      <c r="SN258" s="11"/>
      <c r="SO258" s="11"/>
      <c r="SP258" s="11"/>
      <c r="SQ258" s="11"/>
      <c r="SR258" s="11"/>
      <c r="SS258" s="11"/>
      <c r="ST258" s="11"/>
      <c r="SU258" s="11"/>
      <c r="SV258" s="11"/>
      <c r="SW258" s="11"/>
      <c r="SX258" s="11"/>
      <c r="SY258" s="11"/>
      <c r="SZ258" s="11"/>
      <c r="TA258" s="11"/>
      <c r="TB258" s="11"/>
      <c r="TC258" s="11"/>
      <c r="TD258" s="11"/>
      <c r="TE258" s="11"/>
      <c r="TF258" s="11"/>
      <c r="TG258" s="11"/>
      <c r="TH258" s="11"/>
      <c r="TI258" s="11"/>
      <c r="TJ258" s="11"/>
      <c r="TK258" s="11"/>
      <c r="TL258" s="11"/>
      <c r="TM258" s="11"/>
      <c r="TN258" s="11"/>
      <c r="TO258" s="11"/>
      <c r="TP258" s="11"/>
      <c r="TQ258" s="11"/>
      <c r="TR258" s="11"/>
      <c r="TS258" s="11"/>
      <c r="TT258" s="11"/>
      <c r="TU258" s="11"/>
      <c r="TV258" s="11"/>
      <c r="TW258" s="11"/>
      <c r="TX258" s="11"/>
      <c r="TY258" s="11"/>
      <c r="TZ258" s="11"/>
      <c r="UA258" s="11"/>
      <c r="UB258" s="11"/>
      <c r="UC258" s="11"/>
      <c r="UD258" s="11"/>
      <c r="UE258" s="11"/>
      <c r="UF258" s="11"/>
      <c r="UG258" s="11"/>
      <c r="UH258" s="11"/>
      <c r="UI258" s="11"/>
      <c r="UJ258" s="11"/>
      <c r="UK258" s="11"/>
      <c r="UL258" s="11"/>
      <c r="UM258" s="11"/>
      <c r="UN258" s="11"/>
      <c r="UO258" s="11"/>
      <c r="UP258" s="11"/>
      <c r="UQ258" s="11"/>
      <c r="UR258" s="11"/>
      <c r="US258" s="11"/>
      <c r="UT258" s="11"/>
      <c r="UU258" s="11"/>
      <c r="UV258" s="11"/>
      <c r="UW258" s="11"/>
      <c r="UX258" s="11"/>
      <c r="UY258" s="11"/>
      <c r="UZ258" s="11"/>
      <c r="VA258" s="11"/>
      <c r="VB258" s="11"/>
      <c r="VC258" s="11"/>
      <c r="VD258" s="11"/>
      <c r="VE258" s="11"/>
      <c r="VF258" s="11"/>
      <c r="VG258" s="11"/>
      <c r="VH258" s="11"/>
      <c r="VI258" s="11"/>
      <c r="VJ258" s="11"/>
      <c r="VK258" s="11"/>
      <c r="VL258" s="11"/>
      <c r="VM258" s="11"/>
      <c r="VN258" s="11"/>
      <c r="VO258" s="11"/>
      <c r="VP258" s="11"/>
      <c r="VQ258" s="11"/>
      <c r="VR258" s="11"/>
      <c r="VS258" s="11"/>
      <c r="VT258" s="11"/>
      <c r="VU258" s="11"/>
      <c r="VV258" s="11"/>
      <c r="VW258" s="11"/>
      <c r="VX258" s="11"/>
      <c r="VY258" s="11"/>
      <c r="VZ258" s="11"/>
      <c r="WA258" s="11"/>
      <c r="WB258" s="11"/>
      <c r="WC258" s="11"/>
      <c r="WD258" s="11"/>
      <c r="WE258" s="11"/>
      <c r="WF258" s="11"/>
      <c r="WG258" s="11"/>
      <c r="WH258" s="11"/>
      <c r="WI258" s="11"/>
      <c r="WJ258" s="11"/>
      <c r="WK258" s="11"/>
      <c r="WL258" s="11"/>
      <c r="WM258" s="11"/>
      <c r="WN258" s="11"/>
      <c r="WO258" s="11"/>
      <c r="WP258" s="11"/>
      <c r="WQ258" s="11"/>
      <c r="WR258" s="11"/>
      <c r="WS258" s="11"/>
      <c r="WT258" s="11"/>
      <c r="WU258" s="11"/>
      <c r="WV258" s="11"/>
      <c r="WW258" s="11"/>
      <c r="WX258" s="11"/>
      <c r="WY258" s="11"/>
      <c r="WZ258" s="11"/>
      <c r="XA258" s="11"/>
      <c r="XB258" s="11"/>
      <c r="XC258" s="11"/>
      <c r="XD258" s="11"/>
      <c r="XE258" s="11"/>
      <c r="XF258" s="11"/>
      <c r="XG258" s="11"/>
      <c r="XH258" s="11"/>
      <c r="XI258" s="11"/>
      <c r="XJ258" s="11"/>
      <c r="XK258" s="11"/>
      <c r="XL258" s="11"/>
      <c r="XM258" s="11"/>
      <c r="XN258" s="11"/>
      <c r="XO258" s="11"/>
      <c r="XP258" s="11"/>
      <c r="XQ258" s="11"/>
      <c r="XR258" s="11"/>
      <c r="XS258" s="11"/>
      <c r="XT258" s="11"/>
      <c r="XU258" s="11"/>
      <c r="XV258" s="11"/>
      <c r="XW258" s="11"/>
      <c r="XX258" s="11"/>
      <c r="XY258" s="11"/>
      <c r="XZ258" s="11"/>
      <c r="YA258" s="11"/>
      <c r="YB258" s="11"/>
      <c r="YC258" s="11"/>
      <c r="YD258" s="11"/>
      <c r="YE258" s="11"/>
      <c r="YF258" s="11"/>
      <c r="YG258" s="11"/>
      <c r="YH258" s="11"/>
      <c r="YI258" s="11"/>
      <c r="YJ258" s="11"/>
      <c r="YK258" s="11"/>
      <c r="YL258" s="11"/>
      <c r="YM258" s="11"/>
      <c r="YN258" s="11"/>
      <c r="YO258" s="11"/>
      <c r="YP258" s="11"/>
      <c r="YQ258" s="11"/>
      <c r="YR258" s="11"/>
      <c r="YS258" s="11"/>
      <c r="YT258" s="11"/>
      <c r="YU258" s="11"/>
      <c r="YV258" s="11"/>
      <c r="YW258" s="11"/>
      <c r="YX258" s="11"/>
      <c r="YY258" s="11"/>
      <c r="YZ258" s="11"/>
      <c r="ZA258" s="11"/>
      <c r="ZB258" s="11"/>
      <c r="ZC258" s="11"/>
      <c r="ZD258" s="11"/>
      <c r="ZE258" s="11"/>
      <c r="ZF258" s="11"/>
      <c r="ZG258" s="11"/>
      <c r="ZH258" s="11"/>
      <c r="ZI258" s="11"/>
      <c r="ZJ258" s="11"/>
      <c r="ZK258" s="11"/>
      <c r="ZL258" s="11"/>
      <c r="ZM258" s="11"/>
      <c r="ZN258" s="11"/>
      <c r="ZO258" s="11"/>
      <c r="ZP258" s="11"/>
      <c r="ZQ258" s="11"/>
      <c r="ZR258" s="11"/>
      <c r="ZS258" s="11"/>
      <c r="ZT258" s="11"/>
      <c r="ZU258" s="11"/>
      <c r="ZV258" s="11"/>
      <c r="ZW258" s="11"/>
      <c r="ZX258" s="11"/>
      <c r="ZY258" s="11"/>
      <c r="ZZ258" s="11"/>
      <c r="AAA258" s="11"/>
      <c r="AAB258" s="11"/>
      <c r="AAC258" s="11"/>
      <c r="AAD258" s="11"/>
      <c r="AAE258" s="11"/>
      <c r="AAF258" s="11"/>
      <c r="AAG258" s="11"/>
      <c r="AAH258" s="11"/>
      <c r="AAI258" s="11"/>
      <c r="AAJ258" s="11"/>
      <c r="AAK258" s="11"/>
      <c r="AAL258" s="11"/>
      <c r="AAM258" s="11"/>
      <c r="AAN258" s="11"/>
      <c r="AAO258" s="11"/>
      <c r="AAP258" s="11"/>
      <c r="AAQ258" s="11"/>
      <c r="AAR258" s="11"/>
      <c r="AAS258" s="11"/>
      <c r="AAT258" s="11"/>
      <c r="AAU258" s="11"/>
      <c r="AAV258" s="11"/>
      <c r="AAW258" s="11"/>
      <c r="AAX258" s="11"/>
      <c r="AAY258" s="11"/>
      <c r="AAZ258" s="11"/>
      <c r="ABA258" s="11"/>
      <c r="ABB258" s="11"/>
      <c r="ABC258" s="11"/>
      <c r="ABD258" s="11"/>
      <c r="ABE258" s="11"/>
      <c r="ABF258" s="11"/>
      <c r="ABG258" s="11"/>
      <c r="ABH258" s="11"/>
      <c r="ABI258" s="11"/>
      <c r="ABJ258" s="11"/>
      <c r="ABK258" s="11"/>
      <c r="ABL258" s="11"/>
      <c r="ABM258" s="11"/>
      <c r="ABN258" s="11"/>
      <c r="ABO258" s="11"/>
      <c r="ABP258" s="11"/>
      <c r="ABQ258" s="11"/>
      <c r="ABR258" s="11"/>
      <c r="ABS258" s="11"/>
      <c r="ABT258" s="11"/>
      <c r="ABU258" s="11"/>
      <c r="ABV258" s="11"/>
      <c r="ABW258" s="11"/>
      <c r="ABX258" s="11"/>
      <c r="ABY258" s="11"/>
      <c r="ABZ258" s="11"/>
      <c r="ACA258" s="11"/>
      <c r="ACB258" s="11"/>
      <c r="ACC258" s="11"/>
      <c r="ACD258" s="11"/>
      <c r="ACE258" s="11"/>
      <c r="ACF258" s="11"/>
      <c r="ACG258" s="11"/>
      <c r="ACH258" s="11"/>
      <c r="ACI258" s="11"/>
      <c r="ACJ258" s="11"/>
      <c r="ACK258" s="11"/>
      <c r="ACL258" s="11"/>
      <c r="ACM258" s="11"/>
      <c r="ACN258" s="11"/>
      <c r="ACO258" s="11"/>
      <c r="ACP258" s="11"/>
      <c r="ACQ258" s="11"/>
      <c r="ACR258" s="11"/>
      <c r="ACS258" s="11"/>
      <c r="ACT258" s="11"/>
      <c r="ACU258" s="11"/>
      <c r="ACV258" s="11"/>
      <c r="ACW258" s="11"/>
      <c r="ACX258" s="11"/>
      <c r="ACY258" s="11"/>
      <c r="ACZ258" s="11"/>
      <c r="ADA258" s="11"/>
      <c r="ADB258" s="11"/>
      <c r="ADC258" s="11"/>
      <c r="ADD258" s="11"/>
      <c r="ADE258" s="11"/>
      <c r="ADF258" s="11"/>
      <c r="ADG258" s="11"/>
      <c r="ADH258" s="11"/>
      <c r="ADI258" s="11"/>
      <c r="ADJ258" s="11"/>
      <c r="ADK258" s="11"/>
      <c r="ADL258" s="11"/>
      <c r="ADM258" s="11"/>
      <c r="ADN258" s="11"/>
      <c r="ADO258" s="11"/>
      <c r="ADP258" s="11"/>
      <c r="ADQ258" s="11"/>
      <c r="ADR258" s="11"/>
      <c r="ADS258" s="11"/>
      <c r="ADT258" s="11"/>
      <c r="ADU258" s="11"/>
      <c r="ADV258" s="11"/>
      <c r="ADW258" s="11"/>
      <c r="ADX258" s="11"/>
      <c r="ADY258" s="11"/>
      <c r="ADZ258" s="11"/>
      <c r="AEA258" s="11"/>
      <c r="AEB258" s="11"/>
      <c r="AEC258" s="11"/>
      <c r="AED258" s="11"/>
      <c r="AEE258" s="11"/>
      <c r="AEF258" s="11"/>
      <c r="AEG258" s="11"/>
      <c r="AEH258" s="11"/>
      <c r="AEI258" s="11"/>
      <c r="AEJ258" s="11"/>
      <c r="AEK258" s="11"/>
      <c r="AEL258" s="11"/>
      <c r="AEM258" s="11"/>
      <c r="AEN258" s="11"/>
      <c r="AEO258" s="11"/>
      <c r="AEP258" s="11"/>
      <c r="AEQ258" s="11"/>
      <c r="AER258" s="11"/>
      <c r="AES258" s="11"/>
      <c r="AET258" s="11"/>
      <c r="AEU258" s="11"/>
      <c r="AEV258" s="11"/>
      <c r="AEW258" s="11"/>
      <c r="AEX258" s="11"/>
      <c r="AEY258" s="11"/>
      <c r="AEZ258" s="11"/>
      <c r="AFA258" s="11"/>
      <c r="AFB258" s="11"/>
      <c r="AFC258" s="11"/>
      <c r="AFD258" s="11"/>
      <c r="AFE258" s="11"/>
      <c r="AFF258" s="11"/>
      <c r="AFG258" s="11"/>
      <c r="AFH258" s="11"/>
      <c r="AFI258" s="11"/>
      <c r="AFJ258" s="11"/>
      <c r="AFK258" s="11"/>
      <c r="AFL258" s="11"/>
      <c r="AFM258" s="11"/>
      <c r="AFN258" s="11"/>
      <c r="AFO258" s="11"/>
      <c r="AFP258" s="11"/>
      <c r="AFQ258" s="11"/>
      <c r="AFR258" s="11"/>
      <c r="AFS258" s="11"/>
      <c r="AFT258" s="11"/>
      <c r="AFU258" s="11"/>
      <c r="AFV258" s="11"/>
      <c r="AFW258" s="11"/>
      <c r="AFX258" s="11"/>
      <c r="AFY258" s="11"/>
      <c r="AFZ258" s="11"/>
      <c r="AGA258" s="11"/>
      <c r="AGB258" s="11"/>
      <c r="AGC258" s="11"/>
      <c r="AGD258" s="11"/>
      <c r="AGE258" s="11"/>
      <c r="AGF258" s="11"/>
      <c r="AGG258" s="11"/>
      <c r="AGH258" s="11"/>
      <c r="AGI258" s="11"/>
      <c r="AGJ258" s="11"/>
      <c r="AGK258" s="11"/>
      <c r="AGL258" s="11"/>
      <c r="AGM258" s="11"/>
      <c r="AGN258" s="11"/>
      <c r="AGO258" s="11"/>
      <c r="AGP258" s="11"/>
      <c r="AGQ258" s="11"/>
      <c r="AGR258" s="11"/>
      <c r="AGS258" s="11"/>
      <c r="AGT258" s="11"/>
      <c r="AGU258" s="11"/>
      <c r="AGV258" s="11"/>
      <c r="AGW258" s="11"/>
      <c r="AGX258" s="11"/>
      <c r="AGY258" s="11"/>
      <c r="AGZ258" s="11"/>
      <c r="AHA258" s="11"/>
      <c r="AHB258" s="11"/>
      <c r="AHC258" s="11"/>
      <c r="AHD258" s="11"/>
      <c r="AHE258" s="11"/>
      <c r="AHF258" s="11"/>
      <c r="AHG258" s="11"/>
      <c r="AHH258" s="11"/>
      <c r="AHI258" s="11"/>
      <c r="AHJ258" s="11"/>
      <c r="AHK258" s="11"/>
      <c r="AHL258" s="11"/>
      <c r="AHM258" s="11"/>
      <c r="AHN258" s="11"/>
      <c r="AHO258" s="11"/>
      <c r="AHP258" s="11"/>
      <c r="AHQ258" s="11"/>
      <c r="AHR258" s="11"/>
      <c r="AHS258" s="11"/>
      <c r="AHT258" s="11"/>
      <c r="AHU258" s="11"/>
      <c r="AHV258" s="11"/>
      <c r="AHW258" s="11"/>
      <c r="AHX258" s="11"/>
      <c r="AHY258" s="11"/>
      <c r="AHZ258" s="11"/>
      <c r="AIA258" s="11"/>
      <c r="AIB258" s="11"/>
      <c r="AIC258" s="11"/>
      <c r="AID258" s="11"/>
      <c r="AIE258" s="11"/>
      <c r="AIF258" s="11"/>
      <c r="AIG258" s="11"/>
      <c r="AIH258" s="11"/>
      <c r="AII258" s="11"/>
      <c r="AIJ258" s="11"/>
      <c r="AIK258" s="11"/>
      <c r="AIL258" s="11"/>
      <c r="AIM258" s="11"/>
      <c r="AIN258" s="11"/>
      <c r="AIO258" s="11"/>
      <c r="AIP258" s="11"/>
      <c r="AIQ258" s="11"/>
      <c r="AIR258" s="11"/>
      <c r="AIS258" s="11"/>
      <c r="AIT258" s="11"/>
      <c r="AIU258" s="11"/>
      <c r="AIV258" s="11"/>
      <c r="AIW258" s="11"/>
      <c r="AIX258" s="11"/>
      <c r="AIY258" s="11"/>
      <c r="AIZ258" s="11"/>
      <c r="AJA258" s="11"/>
      <c r="AJB258" s="11"/>
      <c r="AJC258" s="11"/>
      <c r="AJD258" s="11"/>
      <c r="AJE258" s="11"/>
      <c r="AJF258" s="11"/>
      <c r="AJG258" s="11"/>
      <c r="AJH258" s="11"/>
      <c r="AJI258" s="11"/>
      <c r="AJJ258" s="11"/>
      <c r="AJK258" s="11"/>
      <c r="AJL258" s="11"/>
      <c r="AJM258" s="11"/>
      <c r="AJN258" s="11"/>
      <c r="AJO258" s="11"/>
      <c r="AJP258" s="11"/>
      <c r="AJQ258" s="11"/>
      <c r="AJR258" s="11"/>
      <c r="AJS258" s="11"/>
      <c r="AJT258" s="11"/>
      <c r="AJU258" s="11"/>
      <c r="AJV258" s="11"/>
      <c r="AJW258" s="11"/>
      <c r="AJX258" s="11"/>
      <c r="AJY258" s="11"/>
      <c r="AJZ258" s="11"/>
      <c r="AKA258" s="11"/>
      <c r="AKB258" s="11"/>
      <c r="AKC258" s="11"/>
      <c r="AKD258" s="11"/>
      <c r="AKE258" s="11"/>
      <c r="AKF258" s="11"/>
      <c r="AKG258" s="11"/>
      <c r="AKH258" s="11"/>
      <c r="AKI258" s="11"/>
      <c r="AKJ258" s="11"/>
      <c r="AKK258" s="11"/>
      <c r="AKL258" s="11"/>
      <c r="AKM258" s="11"/>
      <c r="AKN258" s="11"/>
      <c r="AKO258" s="11"/>
      <c r="AKP258" s="11"/>
      <c r="AKQ258" s="11"/>
      <c r="AKR258" s="11"/>
      <c r="AKS258" s="11"/>
      <c r="AKT258" s="11"/>
      <c r="AKU258" s="11"/>
      <c r="AKV258" s="11"/>
      <c r="AKW258" s="11"/>
      <c r="AKX258" s="11"/>
      <c r="AKY258" s="11"/>
      <c r="AKZ258" s="11"/>
      <c r="ALA258" s="11"/>
      <c r="ALB258" s="11"/>
      <c r="ALC258" s="11"/>
      <c r="ALD258" s="11"/>
      <c r="ALE258" s="11"/>
      <c r="ALF258" s="11"/>
      <c r="ALG258" s="11"/>
      <c r="ALH258" s="11"/>
      <c r="ALI258" s="11"/>
      <c r="ALJ258" s="11"/>
      <c r="ALK258" s="11"/>
      <c r="ALL258" s="11"/>
      <c r="ALM258" s="11"/>
      <c r="ALN258" s="11"/>
      <c r="ALO258" s="11"/>
      <c r="ALP258" s="11"/>
      <c r="ALQ258" s="11"/>
      <c r="ALR258" s="11"/>
      <c r="ALS258" s="11"/>
      <c r="ALT258" s="11"/>
      <c r="ALU258" s="11"/>
      <c r="ALV258" s="11"/>
      <c r="ALW258" s="11"/>
      <c r="ALX258" s="11"/>
      <c r="ALY258" s="11"/>
      <c r="ALZ258" s="11"/>
      <c r="AMA258" s="11"/>
      <c r="AMB258" s="11"/>
      <c r="AMC258" s="11"/>
    </row>
    <row r="259" spans="1:1017" s="50" customFormat="1" ht="24.75" customHeight="1">
      <c r="A259" s="9">
        <v>20</v>
      </c>
      <c r="B259" s="9" t="s">
        <v>143</v>
      </c>
      <c r="C259" s="10" t="s">
        <v>340</v>
      </c>
      <c r="D259" s="9">
        <v>49</v>
      </c>
      <c r="E259" s="9">
        <v>12</v>
      </c>
      <c r="F259" s="9">
        <v>1</v>
      </c>
      <c r="G259" s="9">
        <v>11</v>
      </c>
      <c r="H259" s="232">
        <v>398.8</v>
      </c>
      <c r="I259" s="232">
        <v>68.7</v>
      </c>
      <c r="J259" s="232">
        <v>330.1</v>
      </c>
      <c r="K259" s="12">
        <v>36</v>
      </c>
      <c r="L259" s="12">
        <v>3</v>
      </c>
      <c r="M259" s="12">
        <v>33</v>
      </c>
      <c r="N259" s="229" t="s">
        <v>341</v>
      </c>
      <c r="O259" s="229" t="s">
        <v>342</v>
      </c>
      <c r="P259" s="153" t="s">
        <v>678</v>
      </c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  <c r="IY259" s="11"/>
      <c r="IZ259" s="11"/>
      <c r="JA259" s="11"/>
      <c r="JB259" s="11"/>
      <c r="JC259" s="11"/>
      <c r="JD259" s="11"/>
      <c r="JE259" s="11"/>
      <c r="JF259" s="11"/>
      <c r="JG259" s="11"/>
      <c r="JH259" s="11"/>
      <c r="JI259" s="11"/>
      <c r="JJ259" s="11"/>
      <c r="JK259" s="11"/>
      <c r="JL259" s="11"/>
      <c r="JM259" s="11"/>
      <c r="JN259" s="11"/>
      <c r="JO259" s="11"/>
      <c r="JP259" s="11"/>
      <c r="JQ259" s="11"/>
      <c r="JR259" s="11"/>
      <c r="JS259" s="11"/>
      <c r="JT259" s="11"/>
      <c r="JU259" s="11"/>
      <c r="JV259" s="11"/>
      <c r="JW259" s="11"/>
      <c r="JX259" s="11"/>
      <c r="JY259" s="11"/>
      <c r="JZ259" s="11"/>
      <c r="KA259" s="11"/>
      <c r="KB259" s="11"/>
      <c r="KC259" s="11"/>
      <c r="KD259" s="11"/>
      <c r="KE259" s="11"/>
      <c r="KF259" s="11"/>
      <c r="KG259" s="11"/>
      <c r="KH259" s="11"/>
      <c r="KI259" s="11"/>
      <c r="KJ259" s="11"/>
      <c r="KK259" s="11"/>
      <c r="KL259" s="11"/>
      <c r="KM259" s="11"/>
      <c r="KN259" s="11"/>
      <c r="KO259" s="11"/>
      <c r="KP259" s="11"/>
      <c r="KQ259" s="11"/>
      <c r="KR259" s="11"/>
      <c r="KS259" s="11"/>
      <c r="KT259" s="11"/>
      <c r="KU259" s="11"/>
      <c r="KV259" s="11"/>
      <c r="KW259" s="11"/>
      <c r="KX259" s="11"/>
      <c r="KY259" s="11"/>
      <c r="KZ259" s="11"/>
      <c r="LA259" s="11"/>
      <c r="LB259" s="11"/>
      <c r="LC259" s="11"/>
      <c r="LD259" s="11"/>
      <c r="LE259" s="11"/>
      <c r="LF259" s="11"/>
      <c r="LG259" s="11"/>
      <c r="LH259" s="11"/>
      <c r="LI259" s="11"/>
      <c r="LJ259" s="11"/>
      <c r="LK259" s="11"/>
      <c r="LL259" s="11"/>
      <c r="LM259" s="11"/>
      <c r="LN259" s="11"/>
      <c r="LO259" s="11"/>
      <c r="LP259" s="11"/>
      <c r="LQ259" s="11"/>
      <c r="LR259" s="11"/>
      <c r="LS259" s="11"/>
      <c r="LT259" s="11"/>
      <c r="LU259" s="11"/>
      <c r="LV259" s="11"/>
      <c r="LW259" s="11"/>
      <c r="LX259" s="11"/>
      <c r="LY259" s="11"/>
      <c r="LZ259" s="11"/>
      <c r="MA259" s="11"/>
      <c r="MB259" s="11"/>
      <c r="MC259" s="11"/>
      <c r="MD259" s="11"/>
      <c r="ME259" s="11"/>
      <c r="MF259" s="11"/>
      <c r="MG259" s="11"/>
      <c r="MH259" s="11"/>
      <c r="MI259" s="11"/>
      <c r="MJ259" s="11"/>
      <c r="MK259" s="11"/>
      <c r="ML259" s="11"/>
      <c r="MM259" s="11"/>
      <c r="MN259" s="11"/>
      <c r="MO259" s="11"/>
      <c r="MP259" s="11"/>
      <c r="MQ259" s="11"/>
      <c r="MR259" s="11"/>
      <c r="MS259" s="11"/>
      <c r="MT259" s="11"/>
      <c r="MU259" s="11"/>
      <c r="MV259" s="11"/>
      <c r="MW259" s="11"/>
      <c r="MX259" s="11"/>
      <c r="MY259" s="11"/>
      <c r="MZ259" s="11"/>
      <c r="NA259" s="11"/>
      <c r="NB259" s="11"/>
      <c r="NC259" s="11"/>
      <c r="ND259" s="11"/>
      <c r="NE259" s="11"/>
      <c r="NF259" s="11"/>
      <c r="NG259" s="11"/>
      <c r="NH259" s="11"/>
      <c r="NI259" s="11"/>
      <c r="NJ259" s="11"/>
      <c r="NK259" s="11"/>
      <c r="NL259" s="11"/>
      <c r="NM259" s="11"/>
      <c r="NN259" s="11"/>
      <c r="NO259" s="11"/>
      <c r="NP259" s="11"/>
      <c r="NQ259" s="11"/>
      <c r="NR259" s="11"/>
      <c r="NS259" s="11"/>
      <c r="NT259" s="11"/>
      <c r="NU259" s="11"/>
      <c r="NV259" s="11"/>
      <c r="NW259" s="11"/>
      <c r="NX259" s="11"/>
      <c r="NY259" s="11"/>
      <c r="NZ259" s="11"/>
      <c r="OA259" s="11"/>
      <c r="OB259" s="11"/>
      <c r="OC259" s="11"/>
      <c r="OD259" s="11"/>
      <c r="OE259" s="11"/>
      <c r="OF259" s="11"/>
      <c r="OG259" s="11"/>
      <c r="OH259" s="11"/>
      <c r="OI259" s="11"/>
      <c r="OJ259" s="11"/>
      <c r="OK259" s="11"/>
      <c r="OL259" s="11"/>
      <c r="OM259" s="11"/>
      <c r="ON259" s="11"/>
      <c r="OO259" s="11"/>
      <c r="OP259" s="11"/>
      <c r="OQ259" s="11"/>
      <c r="OR259" s="11"/>
      <c r="OS259" s="11"/>
      <c r="OT259" s="11"/>
      <c r="OU259" s="11"/>
      <c r="OV259" s="11"/>
      <c r="OW259" s="11"/>
      <c r="OX259" s="11"/>
      <c r="OY259" s="11"/>
      <c r="OZ259" s="11"/>
      <c r="PA259" s="11"/>
      <c r="PB259" s="11"/>
      <c r="PC259" s="11"/>
      <c r="PD259" s="11"/>
      <c r="PE259" s="11"/>
      <c r="PF259" s="11"/>
      <c r="PG259" s="11"/>
      <c r="PH259" s="11"/>
      <c r="PI259" s="11"/>
      <c r="PJ259" s="11"/>
      <c r="PK259" s="11"/>
      <c r="PL259" s="11"/>
      <c r="PM259" s="11"/>
      <c r="PN259" s="11"/>
      <c r="PO259" s="11"/>
      <c r="PP259" s="11"/>
      <c r="PQ259" s="11"/>
      <c r="PR259" s="11"/>
      <c r="PS259" s="11"/>
      <c r="PT259" s="11"/>
      <c r="PU259" s="11"/>
      <c r="PV259" s="11"/>
      <c r="PW259" s="11"/>
      <c r="PX259" s="11"/>
      <c r="PY259" s="11"/>
      <c r="PZ259" s="11"/>
      <c r="QA259" s="11"/>
      <c r="QB259" s="11"/>
      <c r="QC259" s="11"/>
      <c r="QD259" s="11"/>
      <c r="QE259" s="11"/>
      <c r="QF259" s="11"/>
      <c r="QG259" s="11"/>
      <c r="QH259" s="11"/>
      <c r="QI259" s="11"/>
      <c r="QJ259" s="11"/>
      <c r="QK259" s="11"/>
      <c r="QL259" s="11"/>
      <c r="QM259" s="11"/>
      <c r="QN259" s="11"/>
      <c r="QO259" s="11"/>
      <c r="QP259" s="11"/>
      <c r="QQ259" s="11"/>
      <c r="QR259" s="11"/>
      <c r="QS259" s="11"/>
      <c r="QT259" s="11"/>
      <c r="QU259" s="11"/>
      <c r="QV259" s="11"/>
      <c r="QW259" s="11"/>
      <c r="QX259" s="11"/>
      <c r="QY259" s="11"/>
      <c r="QZ259" s="11"/>
      <c r="RA259" s="11"/>
      <c r="RB259" s="11"/>
      <c r="RC259" s="11"/>
      <c r="RD259" s="11"/>
      <c r="RE259" s="11"/>
      <c r="RF259" s="11"/>
      <c r="RG259" s="11"/>
      <c r="RH259" s="11"/>
      <c r="RI259" s="11"/>
      <c r="RJ259" s="11"/>
      <c r="RK259" s="11"/>
      <c r="RL259" s="11"/>
      <c r="RM259" s="11"/>
      <c r="RN259" s="11"/>
      <c r="RO259" s="11"/>
      <c r="RP259" s="11"/>
      <c r="RQ259" s="11"/>
      <c r="RR259" s="11"/>
      <c r="RS259" s="11"/>
      <c r="RT259" s="11"/>
      <c r="RU259" s="11"/>
      <c r="RV259" s="11"/>
      <c r="RW259" s="11"/>
      <c r="RX259" s="11"/>
      <c r="RY259" s="11"/>
      <c r="RZ259" s="11"/>
      <c r="SA259" s="11"/>
      <c r="SB259" s="11"/>
      <c r="SC259" s="11"/>
      <c r="SD259" s="11"/>
      <c r="SE259" s="11"/>
      <c r="SF259" s="11"/>
      <c r="SG259" s="11"/>
      <c r="SH259" s="11"/>
      <c r="SI259" s="11"/>
      <c r="SJ259" s="11"/>
      <c r="SK259" s="11"/>
      <c r="SL259" s="11"/>
      <c r="SM259" s="11"/>
      <c r="SN259" s="11"/>
      <c r="SO259" s="11"/>
      <c r="SP259" s="11"/>
      <c r="SQ259" s="11"/>
      <c r="SR259" s="11"/>
      <c r="SS259" s="11"/>
      <c r="ST259" s="11"/>
      <c r="SU259" s="11"/>
      <c r="SV259" s="11"/>
      <c r="SW259" s="11"/>
      <c r="SX259" s="11"/>
      <c r="SY259" s="11"/>
      <c r="SZ259" s="11"/>
      <c r="TA259" s="11"/>
      <c r="TB259" s="11"/>
      <c r="TC259" s="11"/>
      <c r="TD259" s="11"/>
      <c r="TE259" s="11"/>
      <c r="TF259" s="11"/>
      <c r="TG259" s="11"/>
      <c r="TH259" s="11"/>
      <c r="TI259" s="11"/>
      <c r="TJ259" s="11"/>
      <c r="TK259" s="11"/>
      <c r="TL259" s="11"/>
      <c r="TM259" s="11"/>
      <c r="TN259" s="11"/>
      <c r="TO259" s="11"/>
      <c r="TP259" s="11"/>
      <c r="TQ259" s="11"/>
      <c r="TR259" s="11"/>
      <c r="TS259" s="11"/>
      <c r="TT259" s="11"/>
      <c r="TU259" s="11"/>
      <c r="TV259" s="11"/>
      <c r="TW259" s="11"/>
      <c r="TX259" s="11"/>
      <c r="TY259" s="11"/>
      <c r="TZ259" s="11"/>
      <c r="UA259" s="11"/>
      <c r="UB259" s="11"/>
      <c r="UC259" s="11"/>
      <c r="UD259" s="11"/>
      <c r="UE259" s="11"/>
      <c r="UF259" s="11"/>
      <c r="UG259" s="11"/>
      <c r="UH259" s="11"/>
      <c r="UI259" s="11"/>
      <c r="UJ259" s="11"/>
      <c r="UK259" s="11"/>
      <c r="UL259" s="11"/>
      <c r="UM259" s="11"/>
      <c r="UN259" s="11"/>
      <c r="UO259" s="11"/>
      <c r="UP259" s="11"/>
      <c r="UQ259" s="11"/>
      <c r="UR259" s="11"/>
      <c r="US259" s="11"/>
      <c r="UT259" s="11"/>
      <c r="UU259" s="11"/>
      <c r="UV259" s="11"/>
      <c r="UW259" s="11"/>
      <c r="UX259" s="11"/>
      <c r="UY259" s="11"/>
      <c r="UZ259" s="11"/>
      <c r="VA259" s="11"/>
      <c r="VB259" s="11"/>
      <c r="VC259" s="11"/>
      <c r="VD259" s="11"/>
      <c r="VE259" s="11"/>
      <c r="VF259" s="11"/>
      <c r="VG259" s="11"/>
      <c r="VH259" s="11"/>
      <c r="VI259" s="11"/>
      <c r="VJ259" s="11"/>
      <c r="VK259" s="11"/>
      <c r="VL259" s="11"/>
      <c r="VM259" s="11"/>
      <c r="VN259" s="11"/>
      <c r="VO259" s="11"/>
      <c r="VP259" s="11"/>
      <c r="VQ259" s="11"/>
      <c r="VR259" s="11"/>
      <c r="VS259" s="11"/>
      <c r="VT259" s="11"/>
      <c r="VU259" s="11"/>
      <c r="VV259" s="11"/>
      <c r="VW259" s="11"/>
      <c r="VX259" s="11"/>
      <c r="VY259" s="11"/>
      <c r="VZ259" s="11"/>
      <c r="WA259" s="11"/>
      <c r="WB259" s="11"/>
      <c r="WC259" s="11"/>
      <c r="WD259" s="11"/>
      <c r="WE259" s="11"/>
      <c r="WF259" s="11"/>
      <c r="WG259" s="11"/>
      <c r="WH259" s="11"/>
      <c r="WI259" s="11"/>
      <c r="WJ259" s="11"/>
      <c r="WK259" s="11"/>
      <c r="WL259" s="11"/>
      <c r="WM259" s="11"/>
      <c r="WN259" s="11"/>
      <c r="WO259" s="11"/>
      <c r="WP259" s="11"/>
      <c r="WQ259" s="11"/>
      <c r="WR259" s="11"/>
      <c r="WS259" s="11"/>
      <c r="WT259" s="11"/>
      <c r="WU259" s="11"/>
      <c r="WV259" s="11"/>
      <c r="WW259" s="11"/>
      <c r="WX259" s="11"/>
      <c r="WY259" s="11"/>
      <c r="WZ259" s="11"/>
      <c r="XA259" s="11"/>
      <c r="XB259" s="11"/>
      <c r="XC259" s="11"/>
      <c r="XD259" s="11"/>
      <c r="XE259" s="11"/>
      <c r="XF259" s="11"/>
      <c r="XG259" s="11"/>
      <c r="XH259" s="11"/>
      <c r="XI259" s="11"/>
      <c r="XJ259" s="11"/>
      <c r="XK259" s="11"/>
      <c r="XL259" s="11"/>
      <c r="XM259" s="11"/>
      <c r="XN259" s="11"/>
      <c r="XO259" s="11"/>
      <c r="XP259" s="11"/>
      <c r="XQ259" s="11"/>
      <c r="XR259" s="11"/>
      <c r="XS259" s="11"/>
      <c r="XT259" s="11"/>
      <c r="XU259" s="11"/>
      <c r="XV259" s="11"/>
      <c r="XW259" s="11"/>
      <c r="XX259" s="11"/>
      <c r="XY259" s="11"/>
      <c r="XZ259" s="11"/>
      <c r="YA259" s="11"/>
      <c r="YB259" s="11"/>
      <c r="YC259" s="11"/>
      <c r="YD259" s="11"/>
      <c r="YE259" s="11"/>
      <c r="YF259" s="11"/>
      <c r="YG259" s="11"/>
      <c r="YH259" s="11"/>
      <c r="YI259" s="11"/>
      <c r="YJ259" s="11"/>
      <c r="YK259" s="11"/>
      <c r="YL259" s="11"/>
      <c r="YM259" s="11"/>
      <c r="YN259" s="11"/>
      <c r="YO259" s="11"/>
      <c r="YP259" s="11"/>
      <c r="YQ259" s="11"/>
      <c r="YR259" s="11"/>
      <c r="YS259" s="11"/>
      <c r="YT259" s="11"/>
      <c r="YU259" s="11"/>
      <c r="YV259" s="11"/>
      <c r="YW259" s="11"/>
      <c r="YX259" s="11"/>
      <c r="YY259" s="11"/>
      <c r="YZ259" s="11"/>
      <c r="ZA259" s="11"/>
      <c r="ZB259" s="11"/>
      <c r="ZC259" s="11"/>
      <c r="ZD259" s="11"/>
      <c r="ZE259" s="11"/>
      <c r="ZF259" s="11"/>
      <c r="ZG259" s="11"/>
      <c r="ZH259" s="11"/>
      <c r="ZI259" s="11"/>
      <c r="ZJ259" s="11"/>
      <c r="ZK259" s="11"/>
      <c r="ZL259" s="11"/>
      <c r="ZM259" s="11"/>
      <c r="ZN259" s="11"/>
      <c r="ZO259" s="11"/>
      <c r="ZP259" s="11"/>
      <c r="ZQ259" s="11"/>
      <c r="ZR259" s="11"/>
      <c r="ZS259" s="11"/>
      <c r="ZT259" s="11"/>
      <c r="ZU259" s="11"/>
      <c r="ZV259" s="11"/>
      <c r="ZW259" s="11"/>
      <c r="ZX259" s="11"/>
      <c r="ZY259" s="11"/>
      <c r="ZZ259" s="11"/>
      <c r="AAA259" s="11"/>
      <c r="AAB259" s="11"/>
      <c r="AAC259" s="11"/>
      <c r="AAD259" s="11"/>
      <c r="AAE259" s="11"/>
      <c r="AAF259" s="11"/>
      <c r="AAG259" s="11"/>
      <c r="AAH259" s="11"/>
      <c r="AAI259" s="11"/>
      <c r="AAJ259" s="11"/>
      <c r="AAK259" s="11"/>
      <c r="AAL259" s="11"/>
      <c r="AAM259" s="11"/>
      <c r="AAN259" s="11"/>
      <c r="AAO259" s="11"/>
      <c r="AAP259" s="11"/>
      <c r="AAQ259" s="11"/>
      <c r="AAR259" s="11"/>
      <c r="AAS259" s="11"/>
      <c r="AAT259" s="11"/>
      <c r="AAU259" s="11"/>
      <c r="AAV259" s="11"/>
      <c r="AAW259" s="11"/>
      <c r="AAX259" s="11"/>
      <c r="AAY259" s="11"/>
      <c r="AAZ259" s="11"/>
      <c r="ABA259" s="11"/>
      <c r="ABB259" s="11"/>
      <c r="ABC259" s="11"/>
      <c r="ABD259" s="11"/>
      <c r="ABE259" s="11"/>
      <c r="ABF259" s="11"/>
      <c r="ABG259" s="11"/>
      <c r="ABH259" s="11"/>
      <c r="ABI259" s="11"/>
      <c r="ABJ259" s="11"/>
      <c r="ABK259" s="11"/>
      <c r="ABL259" s="11"/>
      <c r="ABM259" s="11"/>
      <c r="ABN259" s="11"/>
      <c r="ABO259" s="11"/>
      <c r="ABP259" s="11"/>
      <c r="ABQ259" s="11"/>
      <c r="ABR259" s="11"/>
      <c r="ABS259" s="11"/>
      <c r="ABT259" s="11"/>
      <c r="ABU259" s="11"/>
      <c r="ABV259" s="11"/>
      <c r="ABW259" s="11"/>
      <c r="ABX259" s="11"/>
      <c r="ABY259" s="11"/>
      <c r="ABZ259" s="11"/>
      <c r="ACA259" s="11"/>
      <c r="ACB259" s="11"/>
      <c r="ACC259" s="11"/>
      <c r="ACD259" s="11"/>
      <c r="ACE259" s="11"/>
      <c r="ACF259" s="11"/>
      <c r="ACG259" s="11"/>
      <c r="ACH259" s="11"/>
      <c r="ACI259" s="11"/>
      <c r="ACJ259" s="11"/>
      <c r="ACK259" s="11"/>
      <c r="ACL259" s="11"/>
      <c r="ACM259" s="11"/>
      <c r="ACN259" s="11"/>
      <c r="ACO259" s="11"/>
      <c r="ACP259" s="11"/>
      <c r="ACQ259" s="11"/>
      <c r="ACR259" s="11"/>
      <c r="ACS259" s="11"/>
      <c r="ACT259" s="11"/>
      <c r="ACU259" s="11"/>
      <c r="ACV259" s="11"/>
      <c r="ACW259" s="11"/>
      <c r="ACX259" s="11"/>
      <c r="ACY259" s="11"/>
      <c r="ACZ259" s="11"/>
      <c r="ADA259" s="11"/>
      <c r="ADB259" s="11"/>
      <c r="ADC259" s="11"/>
      <c r="ADD259" s="11"/>
      <c r="ADE259" s="11"/>
      <c r="ADF259" s="11"/>
      <c r="ADG259" s="11"/>
      <c r="ADH259" s="11"/>
      <c r="ADI259" s="11"/>
      <c r="ADJ259" s="11"/>
      <c r="ADK259" s="11"/>
      <c r="ADL259" s="11"/>
      <c r="ADM259" s="11"/>
      <c r="ADN259" s="11"/>
      <c r="ADO259" s="11"/>
      <c r="ADP259" s="11"/>
      <c r="ADQ259" s="11"/>
      <c r="ADR259" s="11"/>
      <c r="ADS259" s="11"/>
      <c r="ADT259" s="11"/>
      <c r="ADU259" s="11"/>
      <c r="ADV259" s="11"/>
      <c r="ADW259" s="11"/>
      <c r="ADX259" s="11"/>
      <c r="ADY259" s="11"/>
      <c r="ADZ259" s="11"/>
      <c r="AEA259" s="11"/>
      <c r="AEB259" s="11"/>
      <c r="AEC259" s="11"/>
      <c r="AED259" s="11"/>
      <c r="AEE259" s="11"/>
      <c r="AEF259" s="11"/>
      <c r="AEG259" s="11"/>
      <c r="AEH259" s="11"/>
      <c r="AEI259" s="11"/>
      <c r="AEJ259" s="11"/>
      <c r="AEK259" s="11"/>
      <c r="AEL259" s="11"/>
      <c r="AEM259" s="11"/>
      <c r="AEN259" s="11"/>
      <c r="AEO259" s="11"/>
      <c r="AEP259" s="11"/>
      <c r="AEQ259" s="11"/>
      <c r="AER259" s="11"/>
      <c r="AES259" s="11"/>
      <c r="AET259" s="11"/>
      <c r="AEU259" s="11"/>
      <c r="AEV259" s="11"/>
      <c r="AEW259" s="11"/>
      <c r="AEX259" s="11"/>
      <c r="AEY259" s="11"/>
      <c r="AEZ259" s="11"/>
      <c r="AFA259" s="11"/>
      <c r="AFB259" s="11"/>
      <c r="AFC259" s="11"/>
      <c r="AFD259" s="11"/>
      <c r="AFE259" s="11"/>
      <c r="AFF259" s="11"/>
      <c r="AFG259" s="11"/>
      <c r="AFH259" s="11"/>
      <c r="AFI259" s="11"/>
      <c r="AFJ259" s="11"/>
      <c r="AFK259" s="11"/>
      <c r="AFL259" s="11"/>
      <c r="AFM259" s="11"/>
      <c r="AFN259" s="11"/>
      <c r="AFO259" s="11"/>
      <c r="AFP259" s="11"/>
      <c r="AFQ259" s="11"/>
      <c r="AFR259" s="11"/>
      <c r="AFS259" s="11"/>
      <c r="AFT259" s="11"/>
      <c r="AFU259" s="11"/>
      <c r="AFV259" s="11"/>
      <c r="AFW259" s="11"/>
      <c r="AFX259" s="11"/>
      <c r="AFY259" s="11"/>
      <c r="AFZ259" s="11"/>
      <c r="AGA259" s="11"/>
      <c r="AGB259" s="11"/>
      <c r="AGC259" s="11"/>
      <c r="AGD259" s="11"/>
      <c r="AGE259" s="11"/>
      <c r="AGF259" s="11"/>
      <c r="AGG259" s="11"/>
      <c r="AGH259" s="11"/>
      <c r="AGI259" s="11"/>
      <c r="AGJ259" s="11"/>
      <c r="AGK259" s="11"/>
      <c r="AGL259" s="11"/>
      <c r="AGM259" s="11"/>
      <c r="AGN259" s="11"/>
      <c r="AGO259" s="11"/>
      <c r="AGP259" s="11"/>
      <c r="AGQ259" s="11"/>
      <c r="AGR259" s="11"/>
      <c r="AGS259" s="11"/>
      <c r="AGT259" s="11"/>
      <c r="AGU259" s="11"/>
      <c r="AGV259" s="11"/>
      <c r="AGW259" s="11"/>
      <c r="AGX259" s="11"/>
      <c r="AGY259" s="11"/>
      <c r="AGZ259" s="11"/>
      <c r="AHA259" s="11"/>
      <c r="AHB259" s="11"/>
      <c r="AHC259" s="11"/>
      <c r="AHD259" s="11"/>
      <c r="AHE259" s="11"/>
      <c r="AHF259" s="11"/>
      <c r="AHG259" s="11"/>
      <c r="AHH259" s="11"/>
      <c r="AHI259" s="11"/>
      <c r="AHJ259" s="11"/>
      <c r="AHK259" s="11"/>
      <c r="AHL259" s="11"/>
      <c r="AHM259" s="11"/>
      <c r="AHN259" s="11"/>
      <c r="AHO259" s="11"/>
      <c r="AHP259" s="11"/>
      <c r="AHQ259" s="11"/>
      <c r="AHR259" s="11"/>
      <c r="AHS259" s="11"/>
      <c r="AHT259" s="11"/>
      <c r="AHU259" s="11"/>
      <c r="AHV259" s="11"/>
      <c r="AHW259" s="11"/>
      <c r="AHX259" s="11"/>
      <c r="AHY259" s="11"/>
      <c r="AHZ259" s="11"/>
      <c r="AIA259" s="11"/>
      <c r="AIB259" s="11"/>
      <c r="AIC259" s="11"/>
      <c r="AID259" s="11"/>
      <c r="AIE259" s="11"/>
      <c r="AIF259" s="11"/>
      <c r="AIG259" s="11"/>
      <c r="AIH259" s="11"/>
      <c r="AII259" s="11"/>
      <c r="AIJ259" s="11"/>
      <c r="AIK259" s="11"/>
      <c r="AIL259" s="11"/>
      <c r="AIM259" s="11"/>
      <c r="AIN259" s="11"/>
      <c r="AIO259" s="11"/>
      <c r="AIP259" s="11"/>
      <c r="AIQ259" s="11"/>
      <c r="AIR259" s="11"/>
      <c r="AIS259" s="11"/>
      <c r="AIT259" s="11"/>
      <c r="AIU259" s="11"/>
      <c r="AIV259" s="11"/>
      <c r="AIW259" s="11"/>
      <c r="AIX259" s="11"/>
      <c r="AIY259" s="11"/>
      <c r="AIZ259" s="11"/>
      <c r="AJA259" s="11"/>
      <c r="AJB259" s="11"/>
      <c r="AJC259" s="11"/>
      <c r="AJD259" s="11"/>
      <c r="AJE259" s="11"/>
      <c r="AJF259" s="11"/>
      <c r="AJG259" s="11"/>
      <c r="AJH259" s="11"/>
      <c r="AJI259" s="11"/>
      <c r="AJJ259" s="11"/>
      <c r="AJK259" s="11"/>
      <c r="AJL259" s="11"/>
      <c r="AJM259" s="11"/>
      <c r="AJN259" s="11"/>
      <c r="AJO259" s="11"/>
      <c r="AJP259" s="11"/>
      <c r="AJQ259" s="11"/>
      <c r="AJR259" s="11"/>
      <c r="AJS259" s="11"/>
      <c r="AJT259" s="11"/>
      <c r="AJU259" s="11"/>
      <c r="AJV259" s="11"/>
      <c r="AJW259" s="11"/>
      <c r="AJX259" s="11"/>
      <c r="AJY259" s="11"/>
      <c r="AJZ259" s="11"/>
      <c r="AKA259" s="11"/>
      <c r="AKB259" s="11"/>
      <c r="AKC259" s="11"/>
      <c r="AKD259" s="11"/>
      <c r="AKE259" s="11"/>
      <c r="AKF259" s="11"/>
      <c r="AKG259" s="11"/>
      <c r="AKH259" s="11"/>
      <c r="AKI259" s="11"/>
      <c r="AKJ259" s="11"/>
      <c r="AKK259" s="11"/>
      <c r="AKL259" s="11"/>
      <c r="AKM259" s="11"/>
      <c r="AKN259" s="11"/>
      <c r="AKO259" s="11"/>
      <c r="AKP259" s="11"/>
      <c r="AKQ259" s="11"/>
      <c r="AKR259" s="11"/>
      <c r="AKS259" s="11"/>
      <c r="AKT259" s="11"/>
      <c r="AKU259" s="11"/>
      <c r="AKV259" s="11"/>
      <c r="AKW259" s="11"/>
      <c r="AKX259" s="11"/>
      <c r="AKY259" s="11"/>
      <c r="AKZ259" s="11"/>
      <c r="ALA259" s="11"/>
      <c r="ALB259" s="11"/>
      <c r="ALC259" s="11"/>
      <c r="ALD259" s="11"/>
      <c r="ALE259" s="11"/>
      <c r="ALF259" s="11"/>
      <c r="ALG259" s="11"/>
      <c r="ALH259" s="11"/>
      <c r="ALI259" s="11"/>
      <c r="ALJ259" s="11"/>
      <c r="ALK259" s="11"/>
      <c r="ALL259" s="11"/>
      <c r="ALM259" s="11"/>
      <c r="ALN259" s="11"/>
      <c r="ALO259" s="11"/>
      <c r="ALP259" s="11"/>
      <c r="ALQ259" s="11"/>
      <c r="ALR259" s="11"/>
      <c r="ALS259" s="11"/>
      <c r="ALT259" s="11"/>
      <c r="ALU259" s="11"/>
      <c r="ALV259" s="11"/>
      <c r="ALW259" s="11"/>
      <c r="ALX259" s="11"/>
      <c r="ALY259" s="11"/>
      <c r="ALZ259" s="11"/>
      <c r="AMA259" s="11"/>
      <c r="AMB259" s="11"/>
      <c r="AMC259" s="11"/>
    </row>
    <row r="260" spans="1:1017" s="50" customFormat="1" ht="24.75" customHeight="1">
      <c r="A260" s="9">
        <v>21</v>
      </c>
      <c r="B260" s="9" t="s">
        <v>143</v>
      </c>
      <c r="C260" s="10" t="s">
        <v>141</v>
      </c>
      <c r="D260" s="9">
        <v>5</v>
      </c>
      <c r="E260" s="12">
        <v>34</v>
      </c>
      <c r="F260" s="12">
        <v>29</v>
      </c>
      <c r="G260" s="12">
        <v>5</v>
      </c>
      <c r="H260" s="233">
        <v>1132</v>
      </c>
      <c r="I260" s="233">
        <v>1012.5</v>
      </c>
      <c r="J260" s="233">
        <f>96+23.5</f>
        <v>119.5</v>
      </c>
      <c r="K260" s="12">
        <v>89</v>
      </c>
      <c r="L260" s="12">
        <v>76</v>
      </c>
      <c r="M260" s="12">
        <v>13</v>
      </c>
      <c r="N260" s="229" t="s">
        <v>343</v>
      </c>
      <c r="O260" s="235" t="s">
        <v>344</v>
      </c>
      <c r="P260" s="153" t="s">
        <v>678</v>
      </c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  <c r="IW260" s="11"/>
      <c r="IX260" s="11"/>
      <c r="IY260" s="11"/>
      <c r="IZ260" s="11"/>
      <c r="JA260" s="11"/>
      <c r="JB260" s="11"/>
      <c r="JC260" s="11"/>
      <c r="JD260" s="11"/>
      <c r="JE260" s="11"/>
      <c r="JF260" s="11"/>
      <c r="JG260" s="11"/>
      <c r="JH260" s="11"/>
      <c r="JI260" s="11"/>
      <c r="JJ260" s="11"/>
      <c r="JK260" s="11"/>
      <c r="JL260" s="11"/>
      <c r="JM260" s="11"/>
      <c r="JN260" s="11"/>
      <c r="JO260" s="11"/>
      <c r="JP260" s="11"/>
      <c r="JQ260" s="11"/>
      <c r="JR260" s="11"/>
      <c r="JS260" s="11"/>
      <c r="JT260" s="11"/>
      <c r="JU260" s="11"/>
      <c r="JV260" s="11"/>
      <c r="JW260" s="11"/>
      <c r="JX260" s="11"/>
      <c r="JY260" s="11"/>
      <c r="JZ260" s="11"/>
      <c r="KA260" s="11"/>
      <c r="KB260" s="11"/>
      <c r="KC260" s="11"/>
      <c r="KD260" s="11"/>
      <c r="KE260" s="11"/>
      <c r="KF260" s="11"/>
      <c r="KG260" s="11"/>
      <c r="KH260" s="11"/>
      <c r="KI260" s="11"/>
      <c r="KJ260" s="11"/>
      <c r="KK260" s="11"/>
      <c r="KL260" s="11"/>
      <c r="KM260" s="11"/>
      <c r="KN260" s="11"/>
      <c r="KO260" s="11"/>
      <c r="KP260" s="11"/>
      <c r="KQ260" s="11"/>
      <c r="KR260" s="11"/>
      <c r="KS260" s="11"/>
      <c r="KT260" s="11"/>
      <c r="KU260" s="11"/>
      <c r="KV260" s="11"/>
      <c r="KW260" s="11"/>
      <c r="KX260" s="11"/>
      <c r="KY260" s="11"/>
      <c r="KZ260" s="11"/>
      <c r="LA260" s="11"/>
      <c r="LB260" s="11"/>
      <c r="LC260" s="11"/>
      <c r="LD260" s="11"/>
      <c r="LE260" s="11"/>
      <c r="LF260" s="11"/>
      <c r="LG260" s="11"/>
      <c r="LH260" s="11"/>
      <c r="LI260" s="11"/>
      <c r="LJ260" s="11"/>
      <c r="LK260" s="11"/>
      <c r="LL260" s="11"/>
      <c r="LM260" s="11"/>
      <c r="LN260" s="11"/>
      <c r="LO260" s="11"/>
      <c r="LP260" s="11"/>
      <c r="LQ260" s="11"/>
      <c r="LR260" s="11"/>
      <c r="LS260" s="11"/>
      <c r="LT260" s="11"/>
      <c r="LU260" s="11"/>
      <c r="LV260" s="11"/>
      <c r="LW260" s="11"/>
      <c r="LX260" s="11"/>
      <c r="LY260" s="11"/>
      <c r="LZ260" s="11"/>
      <c r="MA260" s="11"/>
      <c r="MB260" s="11"/>
      <c r="MC260" s="11"/>
      <c r="MD260" s="11"/>
      <c r="ME260" s="11"/>
      <c r="MF260" s="11"/>
      <c r="MG260" s="11"/>
      <c r="MH260" s="11"/>
      <c r="MI260" s="11"/>
      <c r="MJ260" s="11"/>
      <c r="MK260" s="11"/>
      <c r="ML260" s="11"/>
      <c r="MM260" s="11"/>
      <c r="MN260" s="11"/>
      <c r="MO260" s="11"/>
      <c r="MP260" s="11"/>
      <c r="MQ260" s="11"/>
      <c r="MR260" s="11"/>
      <c r="MS260" s="11"/>
      <c r="MT260" s="11"/>
      <c r="MU260" s="11"/>
      <c r="MV260" s="11"/>
      <c r="MW260" s="11"/>
      <c r="MX260" s="11"/>
      <c r="MY260" s="11"/>
      <c r="MZ260" s="11"/>
      <c r="NA260" s="11"/>
      <c r="NB260" s="11"/>
      <c r="NC260" s="11"/>
      <c r="ND260" s="11"/>
      <c r="NE260" s="11"/>
      <c r="NF260" s="11"/>
      <c r="NG260" s="11"/>
      <c r="NH260" s="11"/>
      <c r="NI260" s="11"/>
      <c r="NJ260" s="11"/>
      <c r="NK260" s="11"/>
      <c r="NL260" s="11"/>
      <c r="NM260" s="11"/>
      <c r="NN260" s="11"/>
      <c r="NO260" s="11"/>
      <c r="NP260" s="11"/>
      <c r="NQ260" s="11"/>
      <c r="NR260" s="11"/>
      <c r="NS260" s="11"/>
      <c r="NT260" s="11"/>
      <c r="NU260" s="11"/>
      <c r="NV260" s="11"/>
      <c r="NW260" s="11"/>
      <c r="NX260" s="11"/>
      <c r="NY260" s="11"/>
      <c r="NZ260" s="11"/>
      <c r="OA260" s="11"/>
      <c r="OB260" s="11"/>
      <c r="OC260" s="11"/>
      <c r="OD260" s="11"/>
      <c r="OE260" s="11"/>
      <c r="OF260" s="11"/>
      <c r="OG260" s="11"/>
      <c r="OH260" s="11"/>
      <c r="OI260" s="11"/>
      <c r="OJ260" s="11"/>
      <c r="OK260" s="11"/>
      <c r="OL260" s="11"/>
      <c r="OM260" s="11"/>
      <c r="ON260" s="11"/>
      <c r="OO260" s="11"/>
      <c r="OP260" s="11"/>
      <c r="OQ260" s="11"/>
      <c r="OR260" s="11"/>
      <c r="OS260" s="11"/>
      <c r="OT260" s="11"/>
      <c r="OU260" s="11"/>
      <c r="OV260" s="11"/>
      <c r="OW260" s="11"/>
      <c r="OX260" s="11"/>
      <c r="OY260" s="11"/>
      <c r="OZ260" s="11"/>
      <c r="PA260" s="11"/>
      <c r="PB260" s="11"/>
      <c r="PC260" s="11"/>
      <c r="PD260" s="11"/>
      <c r="PE260" s="11"/>
      <c r="PF260" s="11"/>
      <c r="PG260" s="11"/>
      <c r="PH260" s="11"/>
      <c r="PI260" s="11"/>
      <c r="PJ260" s="11"/>
      <c r="PK260" s="11"/>
      <c r="PL260" s="11"/>
      <c r="PM260" s="11"/>
      <c r="PN260" s="11"/>
      <c r="PO260" s="11"/>
      <c r="PP260" s="11"/>
      <c r="PQ260" s="11"/>
      <c r="PR260" s="11"/>
      <c r="PS260" s="11"/>
      <c r="PT260" s="11"/>
      <c r="PU260" s="11"/>
      <c r="PV260" s="11"/>
      <c r="PW260" s="11"/>
      <c r="PX260" s="11"/>
      <c r="PY260" s="11"/>
      <c r="PZ260" s="11"/>
      <c r="QA260" s="11"/>
      <c r="QB260" s="11"/>
      <c r="QC260" s="11"/>
      <c r="QD260" s="11"/>
      <c r="QE260" s="11"/>
      <c r="QF260" s="11"/>
      <c r="QG260" s="11"/>
      <c r="QH260" s="11"/>
      <c r="QI260" s="11"/>
      <c r="QJ260" s="11"/>
      <c r="QK260" s="11"/>
      <c r="QL260" s="11"/>
      <c r="QM260" s="11"/>
      <c r="QN260" s="11"/>
      <c r="QO260" s="11"/>
      <c r="QP260" s="11"/>
      <c r="QQ260" s="11"/>
      <c r="QR260" s="11"/>
      <c r="QS260" s="11"/>
      <c r="QT260" s="11"/>
      <c r="QU260" s="11"/>
      <c r="QV260" s="11"/>
      <c r="QW260" s="11"/>
      <c r="QX260" s="11"/>
      <c r="QY260" s="11"/>
      <c r="QZ260" s="11"/>
      <c r="RA260" s="11"/>
      <c r="RB260" s="11"/>
      <c r="RC260" s="11"/>
      <c r="RD260" s="11"/>
      <c r="RE260" s="11"/>
      <c r="RF260" s="11"/>
      <c r="RG260" s="11"/>
      <c r="RH260" s="11"/>
      <c r="RI260" s="11"/>
      <c r="RJ260" s="11"/>
      <c r="RK260" s="11"/>
      <c r="RL260" s="11"/>
      <c r="RM260" s="11"/>
      <c r="RN260" s="11"/>
      <c r="RO260" s="11"/>
      <c r="RP260" s="11"/>
      <c r="RQ260" s="11"/>
      <c r="RR260" s="11"/>
      <c r="RS260" s="11"/>
      <c r="RT260" s="11"/>
      <c r="RU260" s="11"/>
      <c r="RV260" s="11"/>
      <c r="RW260" s="11"/>
      <c r="RX260" s="11"/>
      <c r="RY260" s="11"/>
      <c r="RZ260" s="11"/>
      <c r="SA260" s="11"/>
      <c r="SB260" s="11"/>
      <c r="SC260" s="11"/>
      <c r="SD260" s="11"/>
      <c r="SE260" s="11"/>
      <c r="SF260" s="11"/>
      <c r="SG260" s="11"/>
      <c r="SH260" s="11"/>
      <c r="SI260" s="11"/>
      <c r="SJ260" s="11"/>
      <c r="SK260" s="11"/>
      <c r="SL260" s="11"/>
      <c r="SM260" s="11"/>
      <c r="SN260" s="11"/>
      <c r="SO260" s="11"/>
      <c r="SP260" s="11"/>
      <c r="SQ260" s="11"/>
      <c r="SR260" s="11"/>
      <c r="SS260" s="11"/>
      <c r="ST260" s="11"/>
      <c r="SU260" s="11"/>
      <c r="SV260" s="11"/>
      <c r="SW260" s="11"/>
      <c r="SX260" s="11"/>
      <c r="SY260" s="11"/>
      <c r="SZ260" s="11"/>
      <c r="TA260" s="11"/>
      <c r="TB260" s="11"/>
      <c r="TC260" s="11"/>
      <c r="TD260" s="11"/>
      <c r="TE260" s="11"/>
      <c r="TF260" s="11"/>
      <c r="TG260" s="11"/>
      <c r="TH260" s="11"/>
      <c r="TI260" s="11"/>
      <c r="TJ260" s="11"/>
      <c r="TK260" s="11"/>
      <c r="TL260" s="11"/>
      <c r="TM260" s="11"/>
      <c r="TN260" s="11"/>
      <c r="TO260" s="11"/>
      <c r="TP260" s="11"/>
      <c r="TQ260" s="11"/>
      <c r="TR260" s="11"/>
      <c r="TS260" s="11"/>
      <c r="TT260" s="11"/>
      <c r="TU260" s="11"/>
      <c r="TV260" s="11"/>
      <c r="TW260" s="11"/>
      <c r="TX260" s="11"/>
      <c r="TY260" s="11"/>
      <c r="TZ260" s="11"/>
      <c r="UA260" s="11"/>
      <c r="UB260" s="11"/>
      <c r="UC260" s="11"/>
      <c r="UD260" s="11"/>
      <c r="UE260" s="11"/>
      <c r="UF260" s="11"/>
      <c r="UG260" s="11"/>
      <c r="UH260" s="11"/>
      <c r="UI260" s="11"/>
      <c r="UJ260" s="11"/>
      <c r="UK260" s="11"/>
      <c r="UL260" s="11"/>
      <c r="UM260" s="11"/>
      <c r="UN260" s="11"/>
      <c r="UO260" s="11"/>
      <c r="UP260" s="11"/>
      <c r="UQ260" s="11"/>
      <c r="UR260" s="11"/>
      <c r="US260" s="11"/>
      <c r="UT260" s="11"/>
      <c r="UU260" s="11"/>
      <c r="UV260" s="11"/>
      <c r="UW260" s="11"/>
      <c r="UX260" s="11"/>
      <c r="UY260" s="11"/>
      <c r="UZ260" s="11"/>
      <c r="VA260" s="11"/>
      <c r="VB260" s="11"/>
      <c r="VC260" s="11"/>
      <c r="VD260" s="11"/>
      <c r="VE260" s="11"/>
      <c r="VF260" s="11"/>
      <c r="VG260" s="11"/>
      <c r="VH260" s="11"/>
      <c r="VI260" s="11"/>
      <c r="VJ260" s="11"/>
      <c r="VK260" s="11"/>
      <c r="VL260" s="11"/>
      <c r="VM260" s="11"/>
      <c r="VN260" s="11"/>
      <c r="VO260" s="11"/>
      <c r="VP260" s="11"/>
      <c r="VQ260" s="11"/>
      <c r="VR260" s="11"/>
      <c r="VS260" s="11"/>
      <c r="VT260" s="11"/>
      <c r="VU260" s="11"/>
      <c r="VV260" s="11"/>
      <c r="VW260" s="11"/>
      <c r="VX260" s="11"/>
      <c r="VY260" s="11"/>
      <c r="VZ260" s="11"/>
      <c r="WA260" s="11"/>
      <c r="WB260" s="11"/>
      <c r="WC260" s="11"/>
      <c r="WD260" s="11"/>
      <c r="WE260" s="11"/>
      <c r="WF260" s="11"/>
      <c r="WG260" s="11"/>
      <c r="WH260" s="11"/>
      <c r="WI260" s="11"/>
      <c r="WJ260" s="11"/>
      <c r="WK260" s="11"/>
      <c r="WL260" s="11"/>
      <c r="WM260" s="11"/>
      <c r="WN260" s="11"/>
      <c r="WO260" s="11"/>
      <c r="WP260" s="11"/>
      <c r="WQ260" s="11"/>
      <c r="WR260" s="11"/>
      <c r="WS260" s="11"/>
      <c r="WT260" s="11"/>
      <c r="WU260" s="11"/>
      <c r="WV260" s="11"/>
      <c r="WW260" s="11"/>
      <c r="WX260" s="11"/>
      <c r="WY260" s="11"/>
      <c r="WZ260" s="11"/>
      <c r="XA260" s="11"/>
      <c r="XB260" s="11"/>
      <c r="XC260" s="11"/>
      <c r="XD260" s="11"/>
      <c r="XE260" s="11"/>
      <c r="XF260" s="11"/>
      <c r="XG260" s="11"/>
      <c r="XH260" s="11"/>
      <c r="XI260" s="11"/>
      <c r="XJ260" s="11"/>
      <c r="XK260" s="11"/>
      <c r="XL260" s="11"/>
      <c r="XM260" s="11"/>
      <c r="XN260" s="11"/>
      <c r="XO260" s="11"/>
      <c r="XP260" s="11"/>
      <c r="XQ260" s="11"/>
      <c r="XR260" s="11"/>
      <c r="XS260" s="11"/>
      <c r="XT260" s="11"/>
      <c r="XU260" s="11"/>
      <c r="XV260" s="11"/>
      <c r="XW260" s="11"/>
      <c r="XX260" s="11"/>
      <c r="XY260" s="11"/>
      <c r="XZ260" s="11"/>
      <c r="YA260" s="11"/>
      <c r="YB260" s="11"/>
      <c r="YC260" s="11"/>
      <c r="YD260" s="11"/>
      <c r="YE260" s="11"/>
      <c r="YF260" s="11"/>
      <c r="YG260" s="11"/>
      <c r="YH260" s="11"/>
      <c r="YI260" s="11"/>
      <c r="YJ260" s="11"/>
      <c r="YK260" s="11"/>
      <c r="YL260" s="11"/>
      <c r="YM260" s="11"/>
      <c r="YN260" s="11"/>
      <c r="YO260" s="11"/>
      <c r="YP260" s="11"/>
      <c r="YQ260" s="11"/>
      <c r="YR260" s="11"/>
      <c r="YS260" s="11"/>
      <c r="YT260" s="11"/>
      <c r="YU260" s="11"/>
      <c r="YV260" s="11"/>
      <c r="YW260" s="11"/>
      <c r="YX260" s="11"/>
      <c r="YY260" s="11"/>
      <c r="YZ260" s="11"/>
      <c r="ZA260" s="11"/>
      <c r="ZB260" s="11"/>
      <c r="ZC260" s="11"/>
      <c r="ZD260" s="11"/>
      <c r="ZE260" s="11"/>
      <c r="ZF260" s="11"/>
      <c r="ZG260" s="11"/>
      <c r="ZH260" s="11"/>
      <c r="ZI260" s="11"/>
      <c r="ZJ260" s="11"/>
      <c r="ZK260" s="11"/>
      <c r="ZL260" s="11"/>
      <c r="ZM260" s="11"/>
      <c r="ZN260" s="11"/>
      <c r="ZO260" s="11"/>
      <c r="ZP260" s="11"/>
      <c r="ZQ260" s="11"/>
      <c r="ZR260" s="11"/>
      <c r="ZS260" s="11"/>
      <c r="ZT260" s="11"/>
      <c r="ZU260" s="11"/>
      <c r="ZV260" s="11"/>
      <c r="ZW260" s="11"/>
      <c r="ZX260" s="11"/>
      <c r="ZY260" s="11"/>
      <c r="ZZ260" s="11"/>
      <c r="AAA260" s="11"/>
      <c r="AAB260" s="11"/>
      <c r="AAC260" s="11"/>
      <c r="AAD260" s="11"/>
      <c r="AAE260" s="11"/>
      <c r="AAF260" s="11"/>
      <c r="AAG260" s="11"/>
      <c r="AAH260" s="11"/>
      <c r="AAI260" s="11"/>
      <c r="AAJ260" s="11"/>
      <c r="AAK260" s="11"/>
      <c r="AAL260" s="11"/>
      <c r="AAM260" s="11"/>
      <c r="AAN260" s="11"/>
      <c r="AAO260" s="11"/>
      <c r="AAP260" s="11"/>
      <c r="AAQ260" s="11"/>
      <c r="AAR260" s="11"/>
      <c r="AAS260" s="11"/>
      <c r="AAT260" s="11"/>
      <c r="AAU260" s="11"/>
      <c r="AAV260" s="11"/>
      <c r="AAW260" s="11"/>
      <c r="AAX260" s="11"/>
      <c r="AAY260" s="11"/>
      <c r="AAZ260" s="11"/>
      <c r="ABA260" s="11"/>
      <c r="ABB260" s="11"/>
      <c r="ABC260" s="11"/>
      <c r="ABD260" s="11"/>
      <c r="ABE260" s="11"/>
      <c r="ABF260" s="11"/>
      <c r="ABG260" s="11"/>
      <c r="ABH260" s="11"/>
      <c r="ABI260" s="11"/>
      <c r="ABJ260" s="11"/>
      <c r="ABK260" s="11"/>
      <c r="ABL260" s="11"/>
      <c r="ABM260" s="11"/>
      <c r="ABN260" s="11"/>
      <c r="ABO260" s="11"/>
      <c r="ABP260" s="11"/>
      <c r="ABQ260" s="11"/>
      <c r="ABR260" s="11"/>
      <c r="ABS260" s="11"/>
      <c r="ABT260" s="11"/>
      <c r="ABU260" s="11"/>
      <c r="ABV260" s="11"/>
      <c r="ABW260" s="11"/>
      <c r="ABX260" s="11"/>
      <c r="ABY260" s="11"/>
      <c r="ABZ260" s="11"/>
      <c r="ACA260" s="11"/>
      <c r="ACB260" s="11"/>
      <c r="ACC260" s="11"/>
      <c r="ACD260" s="11"/>
      <c r="ACE260" s="11"/>
      <c r="ACF260" s="11"/>
      <c r="ACG260" s="11"/>
      <c r="ACH260" s="11"/>
      <c r="ACI260" s="11"/>
      <c r="ACJ260" s="11"/>
      <c r="ACK260" s="11"/>
      <c r="ACL260" s="11"/>
      <c r="ACM260" s="11"/>
      <c r="ACN260" s="11"/>
      <c r="ACO260" s="11"/>
      <c r="ACP260" s="11"/>
      <c r="ACQ260" s="11"/>
      <c r="ACR260" s="11"/>
      <c r="ACS260" s="11"/>
      <c r="ACT260" s="11"/>
      <c r="ACU260" s="11"/>
      <c r="ACV260" s="11"/>
      <c r="ACW260" s="11"/>
      <c r="ACX260" s="11"/>
      <c r="ACY260" s="11"/>
      <c r="ACZ260" s="11"/>
      <c r="ADA260" s="11"/>
      <c r="ADB260" s="11"/>
      <c r="ADC260" s="11"/>
      <c r="ADD260" s="11"/>
      <c r="ADE260" s="11"/>
      <c r="ADF260" s="11"/>
      <c r="ADG260" s="11"/>
      <c r="ADH260" s="11"/>
      <c r="ADI260" s="11"/>
      <c r="ADJ260" s="11"/>
      <c r="ADK260" s="11"/>
      <c r="ADL260" s="11"/>
      <c r="ADM260" s="11"/>
      <c r="ADN260" s="11"/>
      <c r="ADO260" s="11"/>
      <c r="ADP260" s="11"/>
      <c r="ADQ260" s="11"/>
      <c r="ADR260" s="11"/>
      <c r="ADS260" s="11"/>
      <c r="ADT260" s="11"/>
      <c r="ADU260" s="11"/>
      <c r="ADV260" s="11"/>
      <c r="ADW260" s="11"/>
      <c r="ADX260" s="11"/>
      <c r="ADY260" s="11"/>
      <c r="ADZ260" s="11"/>
      <c r="AEA260" s="11"/>
      <c r="AEB260" s="11"/>
      <c r="AEC260" s="11"/>
      <c r="AED260" s="11"/>
      <c r="AEE260" s="11"/>
      <c r="AEF260" s="11"/>
      <c r="AEG260" s="11"/>
      <c r="AEH260" s="11"/>
      <c r="AEI260" s="11"/>
      <c r="AEJ260" s="11"/>
      <c r="AEK260" s="11"/>
      <c r="AEL260" s="11"/>
      <c r="AEM260" s="11"/>
      <c r="AEN260" s="11"/>
      <c r="AEO260" s="11"/>
      <c r="AEP260" s="11"/>
      <c r="AEQ260" s="11"/>
      <c r="AER260" s="11"/>
      <c r="AES260" s="11"/>
      <c r="AET260" s="11"/>
      <c r="AEU260" s="11"/>
      <c r="AEV260" s="11"/>
      <c r="AEW260" s="11"/>
      <c r="AEX260" s="11"/>
      <c r="AEY260" s="11"/>
      <c r="AEZ260" s="11"/>
      <c r="AFA260" s="11"/>
      <c r="AFB260" s="11"/>
      <c r="AFC260" s="11"/>
      <c r="AFD260" s="11"/>
      <c r="AFE260" s="11"/>
      <c r="AFF260" s="11"/>
      <c r="AFG260" s="11"/>
      <c r="AFH260" s="11"/>
      <c r="AFI260" s="11"/>
      <c r="AFJ260" s="11"/>
      <c r="AFK260" s="11"/>
      <c r="AFL260" s="11"/>
      <c r="AFM260" s="11"/>
      <c r="AFN260" s="11"/>
      <c r="AFO260" s="11"/>
      <c r="AFP260" s="11"/>
      <c r="AFQ260" s="11"/>
      <c r="AFR260" s="11"/>
      <c r="AFS260" s="11"/>
      <c r="AFT260" s="11"/>
      <c r="AFU260" s="11"/>
      <c r="AFV260" s="11"/>
      <c r="AFW260" s="11"/>
      <c r="AFX260" s="11"/>
      <c r="AFY260" s="11"/>
      <c r="AFZ260" s="11"/>
      <c r="AGA260" s="11"/>
      <c r="AGB260" s="11"/>
      <c r="AGC260" s="11"/>
      <c r="AGD260" s="11"/>
      <c r="AGE260" s="11"/>
      <c r="AGF260" s="11"/>
      <c r="AGG260" s="11"/>
      <c r="AGH260" s="11"/>
      <c r="AGI260" s="11"/>
      <c r="AGJ260" s="11"/>
      <c r="AGK260" s="11"/>
      <c r="AGL260" s="11"/>
      <c r="AGM260" s="11"/>
      <c r="AGN260" s="11"/>
      <c r="AGO260" s="11"/>
      <c r="AGP260" s="11"/>
      <c r="AGQ260" s="11"/>
      <c r="AGR260" s="11"/>
      <c r="AGS260" s="11"/>
      <c r="AGT260" s="11"/>
      <c r="AGU260" s="11"/>
      <c r="AGV260" s="11"/>
      <c r="AGW260" s="11"/>
      <c r="AGX260" s="11"/>
      <c r="AGY260" s="11"/>
      <c r="AGZ260" s="11"/>
      <c r="AHA260" s="11"/>
      <c r="AHB260" s="11"/>
      <c r="AHC260" s="11"/>
      <c r="AHD260" s="11"/>
      <c r="AHE260" s="11"/>
      <c r="AHF260" s="11"/>
      <c r="AHG260" s="11"/>
      <c r="AHH260" s="11"/>
      <c r="AHI260" s="11"/>
      <c r="AHJ260" s="11"/>
      <c r="AHK260" s="11"/>
      <c r="AHL260" s="11"/>
      <c r="AHM260" s="11"/>
      <c r="AHN260" s="11"/>
      <c r="AHO260" s="11"/>
      <c r="AHP260" s="11"/>
      <c r="AHQ260" s="11"/>
      <c r="AHR260" s="11"/>
      <c r="AHS260" s="11"/>
      <c r="AHT260" s="11"/>
      <c r="AHU260" s="11"/>
      <c r="AHV260" s="11"/>
      <c r="AHW260" s="11"/>
      <c r="AHX260" s="11"/>
      <c r="AHY260" s="11"/>
      <c r="AHZ260" s="11"/>
      <c r="AIA260" s="11"/>
      <c r="AIB260" s="11"/>
      <c r="AIC260" s="11"/>
      <c r="AID260" s="11"/>
      <c r="AIE260" s="11"/>
      <c r="AIF260" s="11"/>
      <c r="AIG260" s="11"/>
      <c r="AIH260" s="11"/>
      <c r="AII260" s="11"/>
      <c r="AIJ260" s="11"/>
      <c r="AIK260" s="11"/>
      <c r="AIL260" s="11"/>
      <c r="AIM260" s="11"/>
      <c r="AIN260" s="11"/>
      <c r="AIO260" s="11"/>
      <c r="AIP260" s="11"/>
      <c r="AIQ260" s="11"/>
      <c r="AIR260" s="11"/>
      <c r="AIS260" s="11"/>
      <c r="AIT260" s="11"/>
      <c r="AIU260" s="11"/>
      <c r="AIV260" s="11"/>
      <c r="AIW260" s="11"/>
      <c r="AIX260" s="11"/>
      <c r="AIY260" s="11"/>
      <c r="AIZ260" s="11"/>
      <c r="AJA260" s="11"/>
      <c r="AJB260" s="11"/>
      <c r="AJC260" s="11"/>
      <c r="AJD260" s="11"/>
      <c r="AJE260" s="11"/>
      <c r="AJF260" s="11"/>
      <c r="AJG260" s="11"/>
      <c r="AJH260" s="11"/>
      <c r="AJI260" s="11"/>
      <c r="AJJ260" s="11"/>
      <c r="AJK260" s="11"/>
      <c r="AJL260" s="11"/>
      <c r="AJM260" s="11"/>
      <c r="AJN260" s="11"/>
      <c r="AJO260" s="11"/>
      <c r="AJP260" s="11"/>
      <c r="AJQ260" s="11"/>
      <c r="AJR260" s="11"/>
      <c r="AJS260" s="11"/>
      <c r="AJT260" s="11"/>
      <c r="AJU260" s="11"/>
      <c r="AJV260" s="11"/>
      <c r="AJW260" s="11"/>
      <c r="AJX260" s="11"/>
      <c r="AJY260" s="11"/>
      <c r="AJZ260" s="11"/>
      <c r="AKA260" s="11"/>
      <c r="AKB260" s="11"/>
      <c r="AKC260" s="11"/>
      <c r="AKD260" s="11"/>
      <c r="AKE260" s="11"/>
      <c r="AKF260" s="11"/>
      <c r="AKG260" s="11"/>
      <c r="AKH260" s="11"/>
      <c r="AKI260" s="11"/>
      <c r="AKJ260" s="11"/>
      <c r="AKK260" s="11"/>
      <c r="AKL260" s="11"/>
      <c r="AKM260" s="11"/>
      <c r="AKN260" s="11"/>
      <c r="AKO260" s="11"/>
      <c r="AKP260" s="11"/>
      <c r="AKQ260" s="11"/>
      <c r="AKR260" s="11"/>
      <c r="AKS260" s="11"/>
      <c r="AKT260" s="11"/>
      <c r="AKU260" s="11"/>
      <c r="AKV260" s="11"/>
      <c r="AKW260" s="11"/>
      <c r="AKX260" s="11"/>
      <c r="AKY260" s="11"/>
      <c r="AKZ260" s="11"/>
      <c r="ALA260" s="11"/>
      <c r="ALB260" s="11"/>
      <c r="ALC260" s="11"/>
      <c r="ALD260" s="11"/>
      <c r="ALE260" s="11"/>
      <c r="ALF260" s="11"/>
      <c r="ALG260" s="11"/>
      <c r="ALH260" s="11"/>
      <c r="ALI260" s="11"/>
      <c r="ALJ260" s="11"/>
      <c r="ALK260" s="11"/>
      <c r="ALL260" s="11"/>
      <c r="ALM260" s="11"/>
      <c r="ALN260" s="11"/>
      <c r="ALO260" s="11"/>
      <c r="ALP260" s="11"/>
      <c r="ALQ260" s="11"/>
      <c r="ALR260" s="11"/>
      <c r="ALS260" s="11"/>
      <c r="ALT260" s="11"/>
      <c r="ALU260" s="11"/>
      <c r="ALV260" s="11"/>
      <c r="ALW260" s="11"/>
      <c r="ALX260" s="11"/>
      <c r="ALY260" s="11"/>
      <c r="ALZ260" s="11"/>
      <c r="AMA260" s="11"/>
      <c r="AMB260" s="11"/>
      <c r="AMC260" s="11"/>
    </row>
    <row r="261" spans="1:1017" s="50" customFormat="1" ht="24.75" customHeight="1">
      <c r="A261" s="9">
        <v>22</v>
      </c>
      <c r="B261" s="9" t="s">
        <v>143</v>
      </c>
      <c r="C261" s="10" t="s">
        <v>141</v>
      </c>
      <c r="D261" s="9">
        <v>3</v>
      </c>
      <c r="E261" s="12">
        <v>34</v>
      </c>
      <c r="F261" s="12">
        <v>28</v>
      </c>
      <c r="G261" s="12">
        <v>6</v>
      </c>
      <c r="H261" s="233">
        <v>1142</v>
      </c>
      <c r="I261" s="233">
        <v>971.6</v>
      </c>
      <c r="J261" s="233">
        <f>121.3+49.1</f>
        <v>170.4</v>
      </c>
      <c r="K261" s="12">
        <v>99</v>
      </c>
      <c r="L261" s="12">
        <v>85</v>
      </c>
      <c r="M261" s="12">
        <v>14</v>
      </c>
      <c r="N261" s="229" t="s">
        <v>343</v>
      </c>
      <c r="O261" s="235" t="s">
        <v>345</v>
      </c>
      <c r="P261" s="153" t="s">
        <v>678</v>
      </c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  <c r="IV261" s="11"/>
      <c r="IW261" s="11"/>
      <c r="IX261" s="11"/>
      <c r="IY261" s="11"/>
      <c r="IZ261" s="11"/>
      <c r="JA261" s="11"/>
      <c r="JB261" s="11"/>
      <c r="JC261" s="11"/>
      <c r="JD261" s="11"/>
      <c r="JE261" s="11"/>
      <c r="JF261" s="11"/>
      <c r="JG261" s="11"/>
      <c r="JH261" s="11"/>
      <c r="JI261" s="11"/>
      <c r="JJ261" s="11"/>
      <c r="JK261" s="11"/>
      <c r="JL261" s="11"/>
      <c r="JM261" s="11"/>
      <c r="JN261" s="11"/>
      <c r="JO261" s="11"/>
      <c r="JP261" s="11"/>
      <c r="JQ261" s="11"/>
      <c r="JR261" s="11"/>
      <c r="JS261" s="11"/>
      <c r="JT261" s="11"/>
      <c r="JU261" s="11"/>
      <c r="JV261" s="11"/>
      <c r="JW261" s="11"/>
      <c r="JX261" s="11"/>
      <c r="JY261" s="11"/>
      <c r="JZ261" s="11"/>
      <c r="KA261" s="11"/>
      <c r="KB261" s="11"/>
      <c r="KC261" s="11"/>
      <c r="KD261" s="11"/>
      <c r="KE261" s="11"/>
      <c r="KF261" s="11"/>
      <c r="KG261" s="11"/>
      <c r="KH261" s="11"/>
      <c r="KI261" s="11"/>
      <c r="KJ261" s="11"/>
      <c r="KK261" s="11"/>
      <c r="KL261" s="11"/>
      <c r="KM261" s="11"/>
      <c r="KN261" s="11"/>
      <c r="KO261" s="11"/>
      <c r="KP261" s="11"/>
      <c r="KQ261" s="11"/>
      <c r="KR261" s="11"/>
      <c r="KS261" s="11"/>
      <c r="KT261" s="11"/>
      <c r="KU261" s="11"/>
      <c r="KV261" s="11"/>
      <c r="KW261" s="11"/>
      <c r="KX261" s="11"/>
      <c r="KY261" s="11"/>
      <c r="KZ261" s="11"/>
      <c r="LA261" s="11"/>
      <c r="LB261" s="11"/>
      <c r="LC261" s="11"/>
      <c r="LD261" s="11"/>
      <c r="LE261" s="11"/>
      <c r="LF261" s="11"/>
      <c r="LG261" s="11"/>
      <c r="LH261" s="11"/>
      <c r="LI261" s="11"/>
      <c r="LJ261" s="11"/>
      <c r="LK261" s="11"/>
      <c r="LL261" s="11"/>
      <c r="LM261" s="11"/>
      <c r="LN261" s="11"/>
      <c r="LO261" s="11"/>
      <c r="LP261" s="11"/>
      <c r="LQ261" s="11"/>
      <c r="LR261" s="11"/>
      <c r="LS261" s="11"/>
      <c r="LT261" s="11"/>
      <c r="LU261" s="11"/>
      <c r="LV261" s="11"/>
      <c r="LW261" s="11"/>
      <c r="LX261" s="11"/>
      <c r="LY261" s="11"/>
      <c r="LZ261" s="11"/>
      <c r="MA261" s="11"/>
      <c r="MB261" s="11"/>
      <c r="MC261" s="11"/>
      <c r="MD261" s="11"/>
      <c r="ME261" s="11"/>
      <c r="MF261" s="11"/>
      <c r="MG261" s="11"/>
      <c r="MH261" s="11"/>
      <c r="MI261" s="11"/>
      <c r="MJ261" s="11"/>
      <c r="MK261" s="11"/>
      <c r="ML261" s="11"/>
      <c r="MM261" s="11"/>
      <c r="MN261" s="11"/>
      <c r="MO261" s="11"/>
      <c r="MP261" s="11"/>
      <c r="MQ261" s="11"/>
      <c r="MR261" s="11"/>
      <c r="MS261" s="11"/>
      <c r="MT261" s="11"/>
      <c r="MU261" s="11"/>
      <c r="MV261" s="11"/>
      <c r="MW261" s="11"/>
      <c r="MX261" s="11"/>
      <c r="MY261" s="11"/>
      <c r="MZ261" s="11"/>
      <c r="NA261" s="11"/>
      <c r="NB261" s="11"/>
      <c r="NC261" s="11"/>
      <c r="ND261" s="11"/>
      <c r="NE261" s="11"/>
      <c r="NF261" s="11"/>
      <c r="NG261" s="11"/>
      <c r="NH261" s="11"/>
      <c r="NI261" s="11"/>
      <c r="NJ261" s="11"/>
      <c r="NK261" s="11"/>
      <c r="NL261" s="11"/>
      <c r="NM261" s="11"/>
      <c r="NN261" s="11"/>
      <c r="NO261" s="11"/>
      <c r="NP261" s="11"/>
      <c r="NQ261" s="11"/>
      <c r="NR261" s="11"/>
      <c r="NS261" s="11"/>
      <c r="NT261" s="11"/>
      <c r="NU261" s="11"/>
      <c r="NV261" s="11"/>
      <c r="NW261" s="11"/>
      <c r="NX261" s="11"/>
      <c r="NY261" s="11"/>
      <c r="NZ261" s="11"/>
      <c r="OA261" s="11"/>
      <c r="OB261" s="11"/>
      <c r="OC261" s="11"/>
      <c r="OD261" s="11"/>
      <c r="OE261" s="11"/>
      <c r="OF261" s="11"/>
      <c r="OG261" s="11"/>
      <c r="OH261" s="11"/>
      <c r="OI261" s="11"/>
      <c r="OJ261" s="11"/>
      <c r="OK261" s="11"/>
      <c r="OL261" s="11"/>
      <c r="OM261" s="11"/>
      <c r="ON261" s="11"/>
      <c r="OO261" s="11"/>
      <c r="OP261" s="11"/>
      <c r="OQ261" s="11"/>
      <c r="OR261" s="11"/>
      <c r="OS261" s="11"/>
      <c r="OT261" s="11"/>
      <c r="OU261" s="11"/>
      <c r="OV261" s="11"/>
      <c r="OW261" s="11"/>
      <c r="OX261" s="11"/>
      <c r="OY261" s="11"/>
      <c r="OZ261" s="11"/>
      <c r="PA261" s="11"/>
      <c r="PB261" s="11"/>
      <c r="PC261" s="11"/>
      <c r="PD261" s="11"/>
      <c r="PE261" s="11"/>
      <c r="PF261" s="11"/>
      <c r="PG261" s="11"/>
      <c r="PH261" s="11"/>
      <c r="PI261" s="11"/>
      <c r="PJ261" s="11"/>
      <c r="PK261" s="11"/>
      <c r="PL261" s="11"/>
      <c r="PM261" s="11"/>
      <c r="PN261" s="11"/>
      <c r="PO261" s="11"/>
      <c r="PP261" s="11"/>
      <c r="PQ261" s="11"/>
      <c r="PR261" s="11"/>
      <c r="PS261" s="11"/>
      <c r="PT261" s="11"/>
      <c r="PU261" s="11"/>
      <c r="PV261" s="11"/>
      <c r="PW261" s="11"/>
      <c r="PX261" s="11"/>
      <c r="PY261" s="11"/>
      <c r="PZ261" s="11"/>
      <c r="QA261" s="11"/>
      <c r="QB261" s="11"/>
      <c r="QC261" s="11"/>
      <c r="QD261" s="11"/>
      <c r="QE261" s="11"/>
      <c r="QF261" s="11"/>
      <c r="QG261" s="11"/>
      <c r="QH261" s="11"/>
      <c r="QI261" s="11"/>
      <c r="QJ261" s="11"/>
      <c r="QK261" s="11"/>
      <c r="QL261" s="11"/>
      <c r="QM261" s="11"/>
      <c r="QN261" s="11"/>
      <c r="QO261" s="11"/>
      <c r="QP261" s="11"/>
      <c r="QQ261" s="11"/>
      <c r="QR261" s="11"/>
      <c r="QS261" s="11"/>
      <c r="QT261" s="11"/>
      <c r="QU261" s="11"/>
      <c r="QV261" s="11"/>
      <c r="QW261" s="11"/>
      <c r="QX261" s="11"/>
      <c r="QY261" s="11"/>
      <c r="QZ261" s="11"/>
      <c r="RA261" s="11"/>
      <c r="RB261" s="11"/>
      <c r="RC261" s="11"/>
      <c r="RD261" s="11"/>
      <c r="RE261" s="11"/>
      <c r="RF261" s="11"/>
      <c r="RG261" s="11"/>
      <c r="RH261" s="11"/>
      <c r="RI261" s="11"/>
      <c r="RJ261" s="11"/>
      <c r="RK261" s="11"/>
      <c r="RL261" s="11"/>
      <c r="RM261" s="11"/>
      <c r="RN261" s="11"/>
      <c r="RO261" s="11"/>
      <c r="RP261" s="11"/>
      <c r="RQ261" s="11"/>
      <c r="RR261" s="11"/>
      <c r="RS261" s="11"/>
      <c r="RT261" s="11"/>
      <c r="RU261" s="11"/>
      <c r="RV261" s="11"/>
      <c r="RW261" s="11"/>
      <c r="RX261" s="11"/>
      <c r="RY261" s="11"/>
      <c r="RZ261" s="11"/>
      <c r="SA261" s="11"/>
      <c r="SB261" s="11"/>
      <c r="SC261" s="11"/>
      <c r="SD261" s="11"/>
      <c r="SE261" s="11"/>
      <c r="SF261" s="11"/>
      <c r="SG261" s="11"/>
      <c r="SH261" s="11"/>
      <c r="SI261" s="11"/>
      <c r="SJ261" s="11"/>
      <c r="SK261" s="11"/>
      <c r="SL261" s="11"/>
      <c r="SM261" s="11"/>
      <c r="SN261" s="11"/>
      <c r="SO261" s="11"/>
      <c r="SP261" s="11"/>
      <c r="SQ261" s="11"/>
      <c r="SR261" s="11"/>
      <c r="SS261" s="11"/>
      <c r="ST261" s="11"/>
      <c r="SU261" s="11"/>
      <c r="SV261" s="11"/>
      <c r="SW261" s="11"/>
      <c r="SX261" s="11"/>
      <c r="SY261" s="11"/>
      <c r="SZ261" s="11"/>
      <c r="TA261" s="11"/>
      <c r="TB261" s="11"/>
      <c r="TC261" s="11"/>
      <c r="TD261" s="11"/>
      <c r="TE261" s="11"/>
      <c r="TF261" s="11"/>
      <c r="TG261" s="11"/>
      <c r="TH261" s="11"/>
      <c r="TI261" s="11"/>
      <c r="TJ261" s="11"/>
      <c r="TK261" s="11"/>
      <c r="TL261" s="11"/>
      <c r="TM261" s="11"/>
      <c r="TN261" s="11"/>
      <c r="TO261" s="11"/>
      <c r="TP261" s="11"/>
      <c r="TQ261" s="11"/>
      <c r="TR261" s="11"/>
      <c r="TS261" s="11"/>
      <c r="TT261" s="11"/>
      <c r="TU261" s="11"/>
      <c r="TV261" s="11"/>
      <c r="TW261" s="11"/>
      <c r="TX261" s="11"/>
      <c r="TY261" s="11"/>
      <c r="TZ261" s="11"/>
      <c r="UA261" s="11"/>
      <c r="UB261" s="11"/>
      <c r="UC261" s="11"/>
      <c r="UD261" s="11"/>
      <c r="UE261" s="11"/>
      <c r="UF261" s="11"/>
      <c r="UG261" s="11"/>
      <c r="UH261" s="11"/>
      <c r="UI261" s="11"/>
      <c r="UJ261" s="11"/>
      <c r="UK261" s="11"/>
      <c r="UL261" s="11"/>
      <c r="UM261" s="11"/>
      <c r="UN261" s="11"/>
      <c r="UO261" s="11"/>
      <c r="UP261" s="11"/>
      <c r="UQ261" s="11"/>
      <c r="UR261" s="11"/>
      <c r="US261" s="11"/>
      <c r="UT261" s="11"/>
      <c r="UU261" s="11"/>
      <c r="UV261" s="11"/>
      <c r="UW261" s="11"/>
      <c r="UX261" s="11"/>
      <c r="UY261" s="11"/>
      <c r="UZ261" s="11"/>
      <c r="VA261" s="11"/>
      <c r="VB261" s="11"/>
      <c r="VC261" s="11"/>
      <c r="VD261" s="11"/>
      <c r="VE261" s="11"/>
      <c r="VF261" s="11"/>
      <c r="VG261" s="11"/>
      <c r="VH261" s="11"/>
      <c r="VI261" s="11"/>
      <c r="VJ261" s="11"/>
      <c r="VK261" s="11"/>
      <c r="VL261" s="11"/>
      <c r="VM261" s="11"/>
      <c r="VN261" s="11"/>
      <c r="VO261" s="11"/>
      <c r="VP261" s="11"/>
      <c r="VQ261" s="11"/>
      <c r="VR261" s="11"/>
      <c r="VS261" s="11"/>
      <c r="VT261" s="11"/>
      <c r="VU261" s="11"/>
      <c r="VV261" s="11"/>
      <c r="VW261" s="11"/>
      <c r="VX261" s="11"/>
      <c r="VY261" s="11"/>
      <c r="VZ261" s="11"/>
      <c r="WA261" s="11"/>
      <c r="WB261" s="11"/>
      <c r="WC261" s="11"/>
      <c r="WD261" s="11"/>
      <c r="WE261" s="11"/>
      <c r="WF261" s="11"/>
      <c r="WG261" s="11"/>
      <c r="WH261" s="11"/>
      <c r="WI261" s="11"/>
      <c r="WJ261" s="11"/>
      <c r="WK261" s="11"/>
      <c r="WL261" s="11"/>
      <c r="WM261" s="11"/>
      <c r="WN261" s="11"/>
      <c r="WO261" s="11"/>
      <c r="WP261" s="11"/>
      <c r="WQ261" s="11"/>
      <c r="WR261" s="11"/>
      <c r="WS261" s="11"/>
      <c r="WT261" s="11"/>
      <c r="WU261" s="11"/>
      <c r="WV261" s="11"/>
      <c r="WW261" s="11"/>
      <c r="WX261" s="11"/>
      <c r="WY261" s="11"/>
      <c r="WZ261" s="11"/>
      <c r="XA261" s="11"/>
      <c r="XB261" s="11"/>
      <c r="XC261" s="11"/>
      <c r="XD261" s="11"/>
      <c r="XE261" s="11"/>
      <c r="XF261" s="11"/>
      <c r="XG261" s="11"/>
      <c r="XH261" s="11"/>
      <c r="XI261" s="11"/>
      <c r="XJ261" s="11"/>
      <c r="XK261" s="11"/>
      <c r="XL261" s="11"/>
      <c r="XM261" s="11"/>
      <c r="XN261" s="11"/>
      <c r="XO261" s="11"/>
      <c r="XP261" s="11"/>
      <c r="XQ261" s="11"/>
      <c r="XR261" s="11"/>
      <c r="XS261" s="11"/>
      <c r="XT261" s="11"/>
      <c r="XU261" s="11"/>
      <c r="XV261" s="11"/>
      <c r="XW261" s="11"/>
      <c r="XX261" s="11"/>
      <c r="XY261" s="11"/>
      <c r="XZ261" s="11"/>
      <c r="YA261" s="11"/>
      <c r="YB261" s="11"/>
      <c r="YC261" s="11"/>
      <c r="YD261" s="11"/>
      <c r="YE261" s="11"/>
      <c r="YF261" s="11"/>
      <c r="YG261" s="11"/>
      <c r="YH261" s="11"/>
      <c r="YI261" s="11"/>
      <c r="YJ261" s="11"/>
      <c r="YK261" s="11"/>
      <c r="YL261" s="11"/>
      <c r="YM261" s="11"/>
      <c r="YN261" s="11"/>
      <c r="YO261" s="11"/>
      <c r="YP261" s="11"/>
      <c r="YQ261" s="11"/>
      <c r="YR261" s="11"/>
      <c r="YS261" s="11"/>
      <c r="YT261" s="11"/>
      <c r="YU261" s="11"/>
      <c r="YV261" s="11"/>
      <c r="YW261" s="11"/>
      <c r="YX261" s="11"/>
      <c r="YY261" s="11"/>
      <c r="YZ261" s="11"/>
      <c r="ZA261" s="11"/>
      <c r="ZB261" s="11"/>
      <c r="ZC261" s="11"/>
      <c r="ZD261" s="11"/>
      <c r="ZE261" s="11"/>
      <c r="ZF261" s="11"/>
      <c r="ZG261" s="11"/>
      <c r="ZH261" s="11"/>
      <c r="ZI261" s="11"/>
      <c r="ZJ261" s="11"/>
      <c r="ZK261" s="11"/>
      <c r="ZL261" s="11"/>
      <c r="ZM261" s="11"/>
      <c r="ZN261" s="11"/>
      <c r="ZO261" s="11"/>
      <c r="ZP261" s="11"/>
      <c r="ZQ261" s="11"/>
      <c r="ZR261" s="11"/>
      <c r="ZS261" s="11"/>
      <c r="ZT261" s="11"/>
      <c r="ZU261" s="11"/>
      <c r="ZV261" s="11"/>
      <c r="ZW261" s="11"/>
      <c r="ZX261" s="11"/>
      <c r="ZY261" s="11"/>
      <c r="ZZ261" s="11"/>
      <c r="AAA261" s="11"/>
      <c r="AAB261" s="11"/>
      <c r="AAC261" s="11"/>
      <c r="AAD261" s="11"/>
      <c r="AAE261" s="11"/>
      <c r="AAF261" s="11"/>
      <c r="AAG261" s="11"/>
      <c r="AAH261" s="11"/>
      <c r="AAI261" s="11"/>
      <c r="AAJ261" s="11"/>
      <c r="AAK261" s="11"/>
      <c r="AAL261" s="11"/>
      <c r="AAM261" s="11"/>
      <c r="AAN261" s="11"/>
      <c r="AAO261" s="11"/>
      <c r="AAP261" s="11"/>
      <c r="AAQ261" s="11"/>
      <c r="AAR261" s="11"/>
      <c r="AAS261" s="11"/>
      <c r="AAT261" s="11"/>
      <c r="AAU261" s="11"/>
      <c r="AAV261" s="11"/>
      <c r="AAW261" s="11"/>
      <c r="AAX261" s="11"/>
      <c r="AAY261" s="11"/>
      <c r="AAZ261" s="11"/>
      <c r="ABA261" s="11"/>
      <c r="ABB261" s="11"/>
      <c r="ABC261" s="11"/>
      <c r="ABD261" s="11"/>
      <c r="ABE261" s="11"/>
      <c r="ABF261" s="11"/>
      <c r="ABG261" s="11"/>
      <c r="ABH261" s="11"/>
      <c r="ABI261" s="11"/>
      <c r="ABJ261" s="11"/>
      <c r="ABK261" s="11"/>
      <c r="ABL261" s="11"/>
      <c r="ABM261" s="11"/>
      <c r="ABN261" s="11"/>
      <c r="ABO261" s="11"/>
      <c r="ABP261" s="11"/>
      <c r="ABQ261" s="11"/>
      <c r="ABR261" s="11"/>
      <c r="ABS261" s="11"/>
      <c r="ABT261" s="11"/>
      <c r="ABU261" s="11"/>
      <c r="ABV261" s="11"/>
      <c r="ABW261" s="11"/>
      <c r="ABX261" s="11"/>
      <c r="ABY261" s="11"/>
      <c r="ABZ261" s="11"/>
      <c r="ACA261" s="11"/>
      <c r="ACB261" s="11"/>
      <c r="ACC261" s="11"/>
      <c r="ACD261" s="11"/>
      <c r="ACE261" s="11"/>
      <c r="ACF261" s="11"/>
      <c r="ACG261" s="11"/>
      <c r="ACH261" s="11"/>
      <c r="ACI261" s="11"/>
      <c r="ACJ261" s="11"/>
      <c r="ACK261" s="11"/>
      <c r="ACL261" s="11"/>
      <c r="ACM261" s="11"/>
      <c r="ACN261" s="11"/>
      <c r="ACO261" s="11"/>
      <c r="ACP261" s="11"/>
      <c r="ACQ261" s="11"/>
      <c r="ACR261" s="11"/>
      <c r="ACS261" s="11"/>
      <c r="ACT261" s="11"/>
      <c r="ACU261" s="11"/>
      <c r="ACV261" s="11"/>
      <c r="ACW261" s="11"/>
      <c r="ACX261" s="11"/>
      <c r="ACY261" s="11"/>
      <c r="ACZ261" s="11"/>
      <c r="ADA261" s="11"/>
      <c r="ADB261" s="11"/>
      <c r="ADC261" s="11"/>
      <c r="ADD261" s="11"/>
      <c r="ADE261" s="11"/>
      <c r="ADF261" s="11"/>
      <c r="ADG261" s="11"/>
      <c r="ADH261" s="11"/>
      <c r="ADI261" s="11"/>
      <c r="ADJ261" s="11"/>
      <c r="ADK261" s="11"/>
      <c r="ADL261" s="11"/>
      <c r="ADM261" s="11"/>
      <c r="ADN261" s="11"/>
      <c r="ADO261" s="11"/>
      <c r="ADP261" s="11"/>
      <c r="ADQ261" s="11"/>
      <c r="ADR261" s="11"/>
      <c r="ADS261" s="11"/>
      <c r="ADT261" s="11"/>
      <c r="ADU261" s="11"/>
      <c r="ADV261" s="11"/>
      <c r="ADW261" s="11"/>
      <c r="ADX261" s="11"/>
      <c r="ADY261" s="11"/>
      <c r="ADZ261" s="11"/>
      <c r="AEA261" s="11"/>
      <c r="AEB261" s="11"/>
      <c r="AEC261" s="11"/>
      <c r="AED261" s="11"/>
      <c r="AEE261" s="11"/>
      <c r="AEF261" s="11"/>
      <c r="AEG261" s="11"/>
      <c r="AEH261" s="11"/>
      <c r="AEI261" s="11"/>
      <c r="AEJ261" s="11"/>
      <c r="AEK261" s="11"/>
      <c r="AEL261" s="11"/>
      <c r="AEM261" s="11"/>
      <c r="AEN261" s="11"/>
      <c r="AEO261" s="11"/>
      <c r="AEP261" s="11"/>
      <c r="AEQ261" s="11"/>
      <c r="AER261" s="11"/>
      <c r="AES261" s="11"/>
      <c r="AET261" s="11"/>
      <c r="AEU261" s="11"/>
      <c r="AEV261" s="11"/>
      <c r="AEW261" s="11"/>
      <c r="AEX261" s="11"/>
      <c r="AEY261" s="11"/>
      <c r="AEZ261" s="11"/>
      <c r="AFA261" s="11"/>
      <c r="AFB261" s="11"/>
      <c r="AFC261" s="11"/>
      <c r="AFD261" s="11"/>
      <c r="AFE261" s="11"/>
      <c r="AFF261" s="11"/>
      <c r="AFG261" s="11"/>
      <c r="AFH261" s="11"/>
      <c r="AFI261" s="11"/>
      <c r="AFJ261" s="11"/>
      <c r="AFK261" s="11"/>
      <c r="AFL261" s="11"/>
      <c r="AFM261" s="11"/>
      <c r="AFN261" s="11"/>
      <c r="AFO261" s="11"/>
      <c r="AFP261" s="11"/>
      <c r="AFQ261" s="11"/>
      <c r="AFR261" s="11"/>
      <c r="AFS261" s="11"/>
      <c r="AFT261" s="11"/>
      <c r="AFU261" s="11"/>
      <c r="AFV261" s="11"/>
      <c r="AFW261" s="11"/>
      <c r="AFX261" s="11"/>
      <c r="AFY261" s="11"/>
      <c r="AFZ261" s="11"/>
      <c r="AGA261" s="11"/>
      <c r="AGB261" s="11"/>
      <c r="AGC261" s="11"/>
      <c r="AGD261" s="11"/>
      <c r="AGE261" s="11"/>
      <c r="AGF261" s="11"/>
      <c r="AGG261" s="11"/>
      <c r="AGH261" s="11"/>
      <c r="AGI261" s="11"/>
      <c r="AGJ261" s="11"/>
      <c r="AGK261" s="11"/>
      <c r="AGL261" s="11"/>
      <c r="AGM261" s="11"/>
      <c r="AGN261" s="11"/>
      <c r="AGO261" s="11"/>
      <c r="AGP261" s="11"/>
      <c r="AGQ261" s="11"/>
      <c r="AGR261" s="11"/>
      <c r="AGS261" s="11"/>
      <c r="AGT261" s="11"/>
      <c r="AGU261" s="11"/>
      <c r="AGV261" s="11"/>
      <c r="AGW261" s="11"/>
      <c r="AGX261" s="11"/>
      <c r="AGY261" s="11"/>
      <c r="AGZ261" s="11"/>
      <c r="AHA261" s="11"/>
      <c r="AHB261" s="11"/>
      <c r="AHC261" s="11"/>
      <c r="AHD261" s="11"/>
      <c r="AHE261" s="11"/>
      <c r="AHF261" s="11"/>
      <c r="AHG261" s="11"/>
      <c r="AHH261" s="11"/>
      <c r="AHI261" s="11"/>
      <c r="AHJ261" s="11"/>
      <c r="AHK261" s="11"/>
      <c r="AHL261" s="11"/>
      <c r="AHM261" s="11"/>
      <c r="AHN261" s="11"/>
      <c r="AHO261" s="11"/>
      <c r="AHP261" s="11"/>
      <c r="AHQ261" s="11"/>
      <c r="AHR261" s="11"/>
      <c r="AHS261" s="11"/>
      <c r="AHT261" s="11"/>
      <c r="AHU261" s="11"/>
      <c r="AHV261" s="11"/>
      <c r="AHW261" s="11"/>
      <c r="AHX261" s="11"/>
      <c r="AHY261" s="11"/>
      <c r="AHZ261" s="11"/>
      <c r="AIA261" s="11"/>
      <c r="AIB261" s="11"/>
      <c r="AIC261" s="11"/>
      <c r="AID261" s="11"/>
      <c r="AIE261" s="11"/>
      <c r="AIF261" s="11"/>
      <c r="AIG261" s="11"/>
      <c r="AIH261" s="11"/>
      <c r="AII261" s="11"/>
      <c r="AIJ261" s="11"/>
      <c r="AIK261" s="11"/>
      <c r="AIL261" s="11"/>
      <c r="AIM261" s="11"/>
      <c r="AIN261" s="11"/>
      <c r="AIO261" s="11"/>
      <c r="AIP261" s="11"/>
      <c r="AIQ261" s="11"/>
      <c r="AIR261" s="11"/>
      <c r="AIS261" s="11"/>
      <c r="AIT261" s="11"/>
      <c r="AIU261" s="11"/>
      <c r="AIV261" s="11"/>
      <c r="AIW261" s="11"/>
      <c r="AIX261" s="11"/>
      <c r="AIY261" s="11"/>
      <c r="AIZ261" s="11"/>
      <c r="AJA261" s="11"/>
      <c r="AJB261" s="11"/>
      <c r="AJC261" s="11"/>
      <c r="AJD261" s="11"/>
      <c r="AJE261" s="11"/>
      <c r="AJF261" s="11"/>
      <c r="AJG261" s="11"/>
      <c r="AJH261" s="11"/>
      <c r="AJI261" s="11"/>
      <c r="AJJ261" s="11"/>
      <c r="AJK261" s="11"/>
      <c r="AJL261" s="11"/>
      <c r="AJM261" s="11"/>
      <c r="AJN261" s="11"/>
      <c r="AJO261" s="11"/>
      <c r="AJP261" s="11"/>
      <c r="AJQ261" s="11"/>
      <c r="AJR261" s="11"/>
      <c r="AJS261" s="11"/>
      <c r="AJT261" s="11"/>
      <c r="AJU261" s="11"/>
      <c r="AJV261" s="11"/>
      <c r="AJW261" s="11"/>
      <c r="AJX261" s="11"/>
      <c r="AJY261" s="11"/>
      <c r="AJZ261" s="11"/>
      <c r="AKA261" s="11"/>
      <c r="AKB261" s="11"/>
      <c r="AKC261" s="11"/>
      <c r="AKD261" s="11"/>
      <c r="AKE261" s="11"/>
      <c r="AKF261" s="11"/>
      <c r="AKG261" s="11"/>
      <c r="AKH261" s="11"/>
      <c r="AKI261" s="11"/>
      <c r="AKJ261" s="11"/>
      <c r="AKK261" s="11"/>
      <c r="AKL261" s="11"/>
      <c r="AKM261" s="11"/>
      <c r="AKN261" s="11"/>
      <c r="AKO261" s="11"/>
      <c r="AKP261" s="11"/>
      <c r="AKQ261" s="11"/>
      <c r="AKR261" s="11"/>
      <c r="AKS261" s="11"/>
      <c r="AKT261" s="11"/>
      <c r="AKU261" s="11"/>
      <c r="AKV261" s="11"/>
      <c r="AKW261" s="11"/>
      <c r="AKX261" s="11"/>
      <c r="AKY261" s="11"/>
      <c r="AKZ261" s="11"/>
      <c r="ALA261" s="11"/>
      <c r="ALB261" s="11"/>
      <c r="ALC261" s="11"/>
      <c r="ALD261" s="11"/>
      <c r="ALE261" s="11"/>
      <c r="ALF261" s="11"/>
      <c r="ALG261" s="11"/>
      <c r="ALH261" s="11"/>
      <c r="ALI261" s="11"/>
      <c r="ALJ261" s="11"/>
      <c r="ALK261" s="11"/>
      <c r="ALL261" s="11"/>
      <c r="ALM261" s="11"/>
      <c r="ALN261" s="11"/>
      <c r="ALO261" s="11"/>
      <c r="ALP261" s="11"/>
      <c r="ALQ261" s="11"/>
      <c r="ALR261" s="11"/>
      <c r="ALS261" s="11"/>
      <c r="ALT261" s="11"/>
      <c r="ALU261" s="11"/>
      <c r="ALV261" s="11"/>
      <c r="ALW261" s="11"/>
      <c r="ALX261" s="11"/>
      <c r="ALY261" s="11"/>
      <c r="ALZ261" s="11"/>
      <c r="AMA261" s="11"/>
      <c r="AMB261" s="11"/>
      <c r="AMC261" s="11"/>
    </row>
    <row r="262" spans="1:1017" s="50" customFormat="1" ht="24.75" customHeight="1">
      <c r="A262" s="9">
        <v>23</v>
      </c>
      <c r="B262" s="9" t="s">
        <v>143</v>
      </c>
      <c r="C262" s="13" t="s">
        <v>346</v>
      </c>
      <c r="D262" s="12" t="s">
        <v>347</v>
      </c>
      <c r="E262" s="12">
        <v>12</v>
      </c>
      <c r="F262" s="12">
        <v>0</v>
      </c>
      <c r="G262" s="12">
        <v>12</v>
      </c>
      <c r="H262" s="233">
        <v>472.69</v>
      </c>
      <c r="I262" s="233">
        <v>0</v>
      </c>
      <c r="J262" s="233">
        <v>472.69</v>
      </c>
      <c r="K262" s="12">
        <v>36</v>
      </c>
      <c r="L262" s="12">
        <v>0</v>
      </c>
      <c r="M262" s="12">
        <v>36</v>
      </c>
      <c r="N262" s="229" t="s">
        <v>348</v>
      </c>
      <c r="O262" s="235" t="s">
        <v>349</v>
      </c>
      <c r="P262" s="153" t="s">
        <v>678</v>
      </c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  <c r="IY262" s="11"/>
      <c r="IZ262" s="11"/>
      <c r="JA262" s="11"/>
      <c r="JB262" s="11"/>
      <c r="JC262" s="11"/>
      <c r="JD262" s="11"/>
      <c r="JE262" s="11"/>
      <c r="JF262" s="11"/>
      <c r="JG262" s="11"/>
      <c r="JH262" s="11"/>
      <c r="JI262" s="11"/>
      <c r="JJ262" s="11"/>
      <c r="JK262" s="11"/>
      <c r="JL262" s="11"/>
      <c r="JM262" s="11"/>
      <c r="JN262" s="11"/>
      <c r="JO262" s="11"/>
      <c r="JP262" s="11"/>
      <c r="JQ262" s="11"/>
      <c r="JR262" s="11"/>
      <c r="JS262" s="11"/>
      <c r="JT262" s="11"/>
      <c r="JU262" s="11"/>
      <c r="JV262" s="11"/>
      <c r="JW262" s="11"/>
      <c r="JX262" s="11"/>
      <c r="JY262" s="11"/>
      <c r="JZ262" s="11"/>
      <c r="KA262" s="11"/>
      <c r="KB262" s="11"/>
      <c r="KC262" s="11"/>
      <c r="KD262" s="11"/>
      <c r="KE262" s="11"/>
      <c r="KF262" s="11"/>
      <c r="KG262" s="11"/>
      <c r="KH262" s="11"/>
      <c r="KI262" s="11"/>
      <c r="KJ262" s="11"/>
      <c r="KK262" s="11"/>
      <c r="KL262" s="11"/>
      <c r="KM262" s="11"/>
      <c r="KN262" s="11"/>
      <c r="KO262" s="11"/>
      <c r="KP262" s="11"/>
      <c r="KQ262" s="11"/>
      <c r="KR262" s="11"/>
      <c r="KS262" s="11"/>
      <c r="KT262" s="11"/>
      <c r="KU262" s="11"/>
      <c r="KV262" s="11"/>
      <c r="KW262" s="11"/>
      <c r="KX262" s="11"/>
      <c r="KY262" s="11"/>
      <c r="KZ262" s="11"/>
      <c r="LA262" s="11"/>
      <c r="LB262" s="11"/>
      <c r="LC262" s="11"/>
      <c r="LD262" s="11"/>
      <c r="LE262" s="11"/>
      <c r="LF262" s="11"/>
      <c r="LG262" s="11"/>
      <c r="LH262" s="11"/>
      <c r="LI262" s="11"/>
      <c r="LJ262" s="11"/>
      <c r="LK262" s="11"/>
      <c r="LL262" s="11"/>
      <c r="LM262" s="11"/>
      <c r="LN262" s="11"/>
      <c r="LO262" s="11"/>
      <c r="LP262" s="11"/>
      <c r="LQ262" s="11"/>
      <c r="LR262" s="11"/>
      <c r="LS262" s="11"/>
      <c r="LT262" s="11"/>
      <c r="LU262" s="11"/>
      <c r="LV262" s="11"/>
      <c r="LW262" s="11"/>
      <c r="LX262" s="11"/>
      <c r="LY262" s="11"/>
      <c r="LZ262" s="11"/>
      <c r="MA262" s="11"/>
      <c r="MB262" s="11"/>
      <c r="MC262" s="11"/>
      <c r="MD262" s="11"/>
      <c r="ME262" s="11"/>
      <c r="MF262" s="11"/>
      <c r="MG262" s="11"/>
      <c r="MH262" s="11"/>
      <c r="MI262" s="11"/>
      <c r="MJ262" s="11"/>
      <c r="MK262" s="11"/>
      <c r="ML262" s="11"/>
      <c r="MM262" s="11"/>
      <c r="MN262" s="11"/>
      <c r="MO262" s="11"/>
      <c r="MP262" s="11"/>
      <c r="MQ262" s="11"/>
      <c r="MR262" s="11"/>
      <c r="MS262" s="11"/>
      <c r="MT262" s="11"/>
      <c r="MU262" s="11"/>
      <c r="MV262" s="11"/>
      <c r="MW262" s="11"/>
      <c r="MX262" s="11"/>
      <c r="MY262" s="11"/>
      <c r="MZ262" s="11"/>
      <c r="NA262" s="11"/>
      <c r="NB262" s="11"/>
      <c r="NC262" s="11"/>
      <c r="ND262" s="11"/>
      <c r="NE262" s="11"/>
      <c r="NF262" s="11"/>
      <c r="NG262" s="11"/>
      <c r="NH262" s="11"/>
      <c r="NI262" s="11"/>
      <c r="NJ262" s="11"/>
      <c r="NK262" s="11"/>
      <c r="NL262" s="11"/>
      <c r="NM262" s="11"/>
      <c r="NN262" s="11"/>
      <c r="NO262" s="11"/>
      <c r="NP262" s="11"/>
      <c r="NQ262" s="11"/>
      <c r="NR262" s="11"/>
      <c r="NS262" s="11"/>
      <c r="NT262" s="11"/>
      <c r="NU262" s="11"/>
      <c r="NV262" s="11"/>
      <c r="NW262" s="11"/>
      <c r="NX262" s="11"/>
      <c r="NY262" s="11"/>
      <c r="NZ262" s="11"/>
      <c r="OA262" s="11"/>
      <c r="OB262" s="11"/>
      <c r="OC262" s="11"/>
      <c r="OD262" s="11"/>
      <c r="OE262" s="11"/>
      <c r="OF262" s="11"/>
      <c r="OG262" s="11"/>
      <c r="OH262" s="11"/>
      <c r="OI262" s="11"/>
      <c r="OJ262" s="11"/>
      <c r="OK262" s="11"/>
      <c r="OL262" s="11"/>
      <c r="OM262" s="11"/>
      <c r="ON262" s="11"/>
      <c r="OO262" s="11"/>
      <c r="OP262" s="11"/>
      <c r="OQ262" s="11"/>
      <c r="OR262" s="11"/>
      <c r="OS262" s="11"/>
      <c r="OT262" s="11"/>
      <c r="OU262" s="11"/>
      <c r="OV262" s="11"/>
      <c r="OW262" s="11"/>
      <c r="OX262" s="11"/>
      <c r="OY262" s="11"/>
      <c r="OZ262" s="11"/>
      <c r="PA262" s="11"/>
      <c r="PB262" s="11"/>
      <c r="PC262" s="11"/>
      <c r="PD262" s="11"/>
      <c r="PE262" s="11"/>
      <c r="PF262" s="11"/>
      <c r="PG262" s="11"/>
      <c r="PH262" s="11"/>
      <c r="PI262" s="11"/>
      <c r="PJ262" s="11"/>
      <c r="PK262" s="11"/>
      <c r="PL262" s="11"/>
      <c r="PM262" s="11"/>
      <c r="PN262" s="11"/>
      <c r="PO262" s="11"/>
      <c r="PP262" s="11"/>
      <c r="PQ262" s="11"/>
      <c r="PR262" s="11"/>
      <c r="PS262" s="11"/>
      <c r="PT262" s="11"/>
      <c r="PU262" s="11"/>
      <c r="PV262" s="11"/>
      <c r="PW262" s="11"/>
      <c r="PX262" s="11"/>
      <c r="PY262" s="11"/>
      <c r="PZ262" s="11"/>
      <c r="QA262" s="11"/>
      <c r="QB262" s="11"/>
      <c r="QC262" s="11"/>
      <c r="QD262" s="11"/>
      <c r="QE262" s="11"/>
      <c r="QF262" s="11"/>
      <c r="QG262" s="11"/>
      <c r="QH262" s="11"/>
      <c r="QI262" s="11"/>
      <c r="QJ262" s="11"/>
      <c r="QK262" s="11"/>
      <c r="QL262" s="11"/>
      <c r="QM262" s="11"/>
      <c r="QN262" s="11"/>
      <c r="QO262" s="11"/>
      <c r="QP262" s="11"/>
      <c r="QQ262" s="11"/>
      <c r="QR262" s="11"/>
      <c r="QS262" s="11"/>
      <c r="QT262" s="11"/>
      <c r="QU262" s="11"/>
      <c r="QV262" s="11"/>
      <c r="QW262" s="11"/>
      <c r="QX262" s="11"/>
      <c r="QY262" s="11"/>
      <c r="QZ262" s="11"/>
      <c r="RA262" s="11"/>
      <c r="RB262" s="11"/>
      <c r="RC262" s="11"/>
      <c r="RD262" s="11"/>
      <c r="RE262" s="11"/>
      <c r="RF262" s="11"/>
      <c r="RG262" s="11"/>
      <c r="RH262" s="11"/>
      <c r="RI262" s="11"/>
      <c r="RJ262" s="11"/>
      <c r="RK262" s="11"/>
      <c r="RL262" s="11"/>
      <c r="RM262" s="11"/>
      <c r="RN262" s="11"/>
      <c r="RO262" s="11"/>
      <c r="RP262" s="11"/>
      <c r="RQ262" s="11"/>
      <c r="RR262" s="11"/>
      <c r="RS262" s="11"/>
      <c r="RT262" s="11"/>
      <c r="RU262" s="11"/>
      <c r="RV262" s="11"/>
      <c r="RW262" s="11"/>
      <c r="RX262" s="11"/>
      <c r="RY262" s="11"/>
      <c r="RZ262" s="11"/>
      <c r="SA262" s="11"/>
      <c r="SB262" s="11"/>
      <c r="SC262" s="11"/>
      <c r="SD262" s="11"/>
      <c r="SE262" s="11"/>
      <c r="SF262" s="11"/>
      <c r="SG262" s="11"/>
      <c r="SH262" s="11"/>
      <c r="SI262" s="11"/>
      <c r="SJ262" s="11"/>
      <c r="SK262" s="11"/>
      <c r="SL262" s="11"/>
      <c r="SM262" s="11"/>
      <c r="SN262" s="11"/>
      <c r="SO262" s="11"/>
      <c r="SP262" s="11"/>
      <c r="SQ262" s="11"/>
      <c r="SR262" s="11"/>
      <c r="SS262" s="11"/>
      <c r="ST262" s="11"/>
      <c r="SU262" s="11"/>
      <c r="SV262" s="11"/>
      <c r="SW262" s="11"/>
      <c r="SX262" s="11"/>
      <c r="SY262" s="11"/>
      <c r="SZ262" s="11"/>
      <c r="TA262" s="11"/>
      <c r="TB262" s="11"/>
      <c r="TC262" s="11"/>
      <c r="TD262" s="11"/>
      <c r="TE262" s="11"/>
      <c r="TF262" s="11"/>
      <c r="TG262" s="11"/>
      <c r="TH262" s="11"/>
      <c r="TI262" s="11"/>
      <c r="TJ262" s="11"/>
      <c r="TK262" s="11"/>
      <c r="TL262" s="11"/>
      <c r="TM262" s="11"/>
      <c r="TN262" s="11"/>
      <c r="TO262" s="11"/>
      <c r="TP262" s="11"/>
      <c r="TQ262" s="11"/>
      <c r="TR262" s="11"/>
      <c r="TS262" s="11"/>
      <c r="TT262" s="11"/>
      <c r="TU262" s="11"/>
      <c r="TV262" s="11"/>
      <c r="TW262" s="11"/>
      <c r="TX262" s="11"/>
      <c r="TY262" s="11"/>
      <c r="TZ262" s="11"/>
      <c r="UA262" s="11"/>
      <c r="UB262" s="11"/>
      <c r="UC262" s="11"/>
      <c r="UD262" s="11"/>
      <c r="UE262" s="11"/>
      <c r="UF262" s="11"/>
      <c r="UG262" s="11"/>
      <c r="UH262" s="11"/>
      <c r="UI262" s="11"/>
      <c r="UJ262" s="11"/>
      <c r="UK262" s="11"/>
      <c r="UL262" s="11"/>
      <c r="UM262" s="11"/>
      <c r="UN262" s="11"/>
      <c r="UO262" s="11"/>
      <c r="UP262" s="11"/>
      <c r="UQ262" s="11"/>
      <c r="UR262" s="11"/>
      <c r="US262" s="11"/>
      <c r="UT262" s="11"/>
      <c r="UU262" s="11"/>
      <c r="UV262" s="11"/>
      <c r="UW262" s="11"/>
      <c r="UX262" s="11"/>
      <c r="UY262" s="11"/>
      <c r="UZ262" s="11"/>
      <c r="VA262" s="11"/>
      <c r="VB262" s="11"/>
      <c r="VC262" s="11"/>
      <c r="VD262" s="11"/>
      <c r="VE262" s="11"/>
      <c r="VF262" s="11"/>
      <c r="VG262" s="11"/>
      <c r="VH262" s="11"/>
      <c r="VI262" s="11"/>
      <c r="VJ262" s="11"/>
      <c r="VK262" s="11"/>
      <c r="VL262" s="11"/>
      <c r="VM262" s="11"/>
      <c r="VN262" s="11"/>
      <c r="VO262" s="11"/>
      <c r="VP262" s="11"/>
      <c r="VQ262" s="11"/>
      <c r="VR262" s="11"/>
      <c r="VS262" s="11"/>
      <c r="VT262" s="11"/>
      <c r="VU262" s="11"/>
      <c r="VV262" s="11"/>
      <c r="VW262" s="11"/>
      <c r="VX262" s="11"/>
      <c r="VY262" s="11"/>
      <c r="VZ262" s="11"/>
      <c r="WA262" s="11"/>
      <c r="WB262" s="11"/>
      <c r="WC262" s="11"/>
      <c r="WD262" s="11"/>
      <c r="WE262" s="11"/>
      <c r="WF262" s="11"/>
      <c r="WG262" s="11"/>
      <c r="WH262" s="11"/>
      <c r="WI262" s="11"/>
      <c r="WJ262" s="11"/>
      <c r="WK262" s="11"/>
      <c r="WL262" s="11"/>
      <c r="WM262" s="11"/>
      <c r="WN262" s="11"/>
      <c r="WO262" s="11"/>
      <c r="WP262" s="11"/>
      <c r="WQ262" s="11"/>
      <c r="WR262" s="11"/>
      <c r="WS262" s="11"/>
      <c r="WT262" s="11"/>
      <c r="WU262" s="11"/>
      <c r="WV262" s="11"/>
      <c r="WW262" s="11"/>
      <c r="WX262" s="11"/>
      <c r="WY262" s="11"/>
      <c r="WZ262" s="11"/>
      <c r="XA262" s="11"/>
      <c r="XB262" s="11"/>
      <c r="XC262" s="11"/>
      <c r="XD262" s="11"/>
      <c r="XE262" s="11"/>
      <c r="XF262" s="11"/>
      <c r="XG262" s="11"/>
      <c r="XH262" s="11"/>
      <c r="XI262" s="11"/>
      <c r="XJ262" s="11"/>
      <c r="XK262" s="11"/>
      <c r="XL262" s="11"/>
      <c r="XM262" s="11"/>
      <c r="XN262" s="11"/>
      <c r="XO262" s="11"/>
      <c r="XP262" s="11"/>
      <c r="XQ262" s="11"/>
      <c r="XR262" s="11"/>
      <c r="XS262" s="11"/>
      <c r="XT262" s="11"/>
      <c r="XU262" s="11"/>
      <c r="XV262" s="11"/>
      <c r="XW262" s="11"/>
      <c r="XX262" s="11"/>
      <c r="XY262" s="11"/>
      <c r="XZ262" s="11"/>
      <c r="YA262" s="11"/>
      <c r="YB262" s="11"/>
      <c r="YC262" s="11"/>
      <c r="YD262" s="11"/>
      <c r="YE262" s="11"/>
      <c r="YF262" s="11"/>
      <c r="YG262" s="11"/>
      <c r="YH262" s="11"/>
      <c r="YI262" s="11"/>
      <c r="YJ262" s="11"/>
      <c r="YK262" s="11"/>
      <c r="YL262" s="11"/>
      <c r="YM262" s="11"/>
      <c r="YN262" s="11"/>
      <c r="YO262" s="11"/>
      <c r="YP262" s="11"/>
      <c r="YQ262" s="11"/>
      <c r="YR262" s="11"/>
      <c r="YS262" s="11"/>
      <c r="YT262" s="11"/>
      <c r="YU262" s="11"/>
      <c r="YV262" s="11"/>
      <c r="YW262" s="11"/>
      <c r="YX262" s="11"/>
      <c r="YY262" s="11"/>
      <c r="YZ262" s="11"/>
      <c r="ZA262" s="11"/>
      <c r="ZB262" s="11"/>
      <c r="ZC262" s="11"/>
      <c r="ZD262" s="11"/>
      <c r="ZE262" s="11"/>
      <c r="ZF262" s="11"/>
      <c r="ZG262" s="11"/>
      <c r="ZH262" s="11"/>
      <c r="ZI262" s="11"/>
      <c r="ZJ262" s="11"/>
      <c r="ZK262" s="11"/>
      <c r="ZL262" s="11"/>
      <c r="ZM262" s="11"/>
      <c r="ZN262" s="11"/>
      <c r="ZO262" s="11"/>
      <c r="ZP262" s="11"/>
      <c r="ZQ262" s="11"/>
      <c r="ZR262" s="11"/>
      <c r="ZS262" s="11"/>
      <c r="ZT262" s="11"/>
      <c r="ZU262" s="11"/>
      <c r="ZV262" s="11"/>
      <c r="ZW262" s="11"/>
      <c r="ZX262" s="11"/>
      <c r="ZY262" s="11"/>
      <c r="ZZ262" s="11"/>
      <c r="AAA262" s="11"/>
      <c r="AAB262" s="11"/>
      <c r="AAC262" s="11"/>
      <c r="AAD262" s="11"/>
      <c r="AAE262" s="11"/>
      <c r="AAF262" s="11"/>
      <c r="AAG262" s="11"/>
      <c r="AAH262" s="11"/>
      <c r="AAI262" s="11"/>
      <c r="AAJ262" s="11"/>
      <c r="AAK262" s="11"/>
      <c r="AAL262" s="11"/>
      <c r="AAM262" s="11"/>
      <c r="AAN262" s="11"/>
      <c r="AAO262" s="11"/>
      <c r="AAP262" s="11"/>
      <c r="AAQ262" s="11"/>
      <c r="AAR262" s="11"/>
      <c r="AAS262" s="11"/>
      <c r="AAT262" s="11"/>
      <c r="AAU262" s="11"/>
      <c r="AAV262" s="11"/>
      <c r="AAW262" s="11"/>
      <c r="AAX262" s="11"/>
      <c r="AAY262" s="11"/>
      <c r="AAZ262" s="11"/>
      <c r="ABA262" s="11"/>
      <c r="ABB262" s="11"/>
      <c r="ABC262" s="11"/>
      <c r="ABD262" s="11"/>
      <c r="ABE262" s="11"/>
      <c r="ABF262" s="11"/>
      <c r="ABG262" s="11"/>
      <c r="ABH262" s="11"/>
      <c r="ABI262" s="11"/>
      <c r="ABJ262" s="11"/>
      <c r="ABK262" s="11"/>
      <c r="ABL262" s="11"/>
      <c r="ABM262" s="11"/>
      <c r="ABN262" s="11"/>
      <c r="ABO262" s="11"/>
      <c r="ABP262" s="11"/>
      <c r="ABQ262" s="11"/>
      <c r="ABR262" s="11"/>
      <c r="ABS262" s="11"/>
      <c r="ABT262" s="11"/>
      <c r="ABU262" s="11"/>
      <c r="ABV262" s="11"/>
      <c r="ABW262" s="11"/>
      <c r="ABX262" s="11"/>
      <c r="ABY262" s="11"/>
      <c r="ABZ262" s="11"/>
      <c r="ACA262" s="11"/>
      <c r="ACB262" s="11"/>
      <c r="ACC262" s="11"/>
      <c r="ACD262" s="11"/>
      <c r="ACE262" s="11"/>
      <c r="ACF262" s="11"/>
      <c r="ACG262" s="11"/>
      <c r="ACH262" s="11"/>
      <c r="ACI262" s="11"/>
      <c r="ACJ262" s="11"/>
      <c r="ACK262" s="11"/>
      <c r="ACL262" s="11"/>
      <c r="ACM262" s="11"/>
      <c r="ACN262" s="11"/>
      <c r="ACO262" s="11"/>
      <c r="ACP262" s="11"/>
      <c r="ACQ262" s="11"/>
      <c r="ACR262" s="11"/>
      <c r="ACS262" s="11"/>
      <c r="ACT262" s="11"/>
      <c r="ACU262" s="11"/>
      <c r="ACV262" s="11"/>
      <c r="ACW262" s="11"/>
      <c r="ACX262" s="11"/>
      <c r="ACY262" s="11"/>
      <c r="ACZ262" s="11"/>
      <c r="ADA262" s="11"/>
      <c r="ADB262" s="11"/>
      <c r="ADC262" s="11"/>
      <c r="ADD262" s="11"/>
      <c r="ADE262" s="11"/>
      <c r="ADF262" s="11"/>
      <c r="ADG262" s="11"/>
      <c r="ADH262" s="11"/>
      <c r="ADI262" s="11"/>
      <c r="ADJ262" s="11"/>
      <c r="ADK262" s="11"/>
      <c r="ADL262" s="11"/>
      <c r="ADM262" s="11"/>
      <c r="ADN262" s="11"/>
      <c r="ADO262" s="11"/>
      <c r="ADP262" s="11"/>
      <c r="ADQ262" s="11"/>
      <c r="ADR262" s="11"/>
      <c r="ADS262" s="11"/>
      <c r="ADT262" s="11"/>
      <c r="ADU262" s="11"/>
      <c r="ADV262" s="11"/>
      <c r="ADW262" s="11"/>
      <c r="ADX262" s="11"/>
      <c r="ADY262" s="11"/>
      <c r="ADZ262" s="11"/>
      <c r="AEA262" s="11"/>
      <c r="AEB262" s="11"/>
      <c r="AEC262" s="11"/>
      <c r="AED262" s="11"/>
      <c r="AEE262" s="11"/>
      <c r="AEF262" s="11"/>
      <c r="AEG262" s="11"/>
      <c r="AEH262" s="11"/>
      <c r="AEI262" s="11"/>
      <c r="AEJ262" s="11"/>
      <c r="AEK262" s="11"/>
      <c r="AEL262" s="11"/>
      <c r="AEM262" s="11"/>
      <c r="AEN262" s="11"/>
      <c r="AEO262" s="11"/>
      <c r="AEP262" s="11"/>
      <c r="AEQ262" s="11"/>
      <c r="AER262" s="11"/>
      <c r="AES262" s="11"/>
      <c r="AET262" s="11"/>
      <c r="AEU262" s="11"/>
      <c r="AEV262" s="11"/>
      <c r="AEW262" s="11"/>
      <c r="AEX262" s="11"/>
      <c r="AEY262" s="11"/>
      <c r="AEZ262" s="11"/>
      <c r="AFA262" s="11"/>
      <c r="AFB262" s="11"/>
      <c r="AFC262" s="11"/>
      <c r="AFD262" s="11"/>
      <c r="AFE262" s="11"/>
      <c r="AFF262" s="11"/>
      <c r="AFG262" s="11"/>
      <c r="AFH262" s="11"/>
      <c r="AFI262" s="11"/>
      <c r="AFJ262" s="11"/>
      <c r="AFK262" s="11"/>
      <c r="AFL262" s="11"/>
      <c r="AFM262" s="11"/>
      <c r="AFN262" s="11"/>
      <c r="AFO262" s="11"/>
      <c r="AFP262" s="11"/>
      <c r="AFQ262" s="11"/>
      <c r="AFR262" s="11"/>
      <c r="AFS262" s="11"/>
      <c r="AFT262" s="11"/>
      <c r="AFU262" s="11"/>
      <c r="AFV262" s="11"/>
      <c r="AFW262" s="11"/>
      <c r="AFX262" s="11"/>
      <c r="AFY262" s="11"/>
      <c r="AFZ262" s="11"/>
      <c r="AGA262" s="11"/>
      <c r="AGB262" s="11"/>
      <c r="AGC262" s="11"/>
      <c r="AGD262" s="11"/>
      <c r="AGE262" s="11"/>
      <c r="AGF262" s="11"/>
      <c r="AGG262" s="11"/>
      <c r="AGH262" s="11"/>
      <c r="AGI262" s="11"/>
      <c r="AGJ262" s="11"/>
      <c r="AGK262" s="11"/>
      <c r="AGL262" s="11"/>
      <c r="AGM262" s="11"/>
      <c r="AGN262" s="11"/>
      <c r="AGO262" s="11"/>
      <c r="AGP262" s="11"/>
      <c r="AGQ262" s="11"/>
      <c r="AGR262" s="11"/>
      <c r="AGS262" s="11"/>
      <c r="AGT262" s="11"/>
      <c r="AGU262" s="11"/>
      <c r="AGV262" s="11"/>
      <c r="AGW262" s="11"/>
      <c r="AGX262" s="11"/>
      <c r="AGY262" s="11"/>
      <c r="AGZ262" s="11"/>
      <c r="AHA262" s="11"/>
      <c r="AHB262" s="11"/>
      <c r="AHC262" s="11"/>
      <c r="AHD262" s="11"/>
      <c r="AHE262" s="11"/>
      <c r="AHF262" s="11"/>
      <c r="AHG262" s="11"/>
      <c r="AHH262" s="11"/>
      <c r="AHI262" s="11"/>
      <c r="AHJ262" s="11"/>
      <c r="AHK262" s="11"/>
      <c r="AHL262" s="11"/>
      <c r="AHM262" s="11"/>
      <c r="AHN262" s="11"/>
      <c r="AHO262" s="11"/>
      <c r="AHP262" s="11"/>
      <c r="AHQ262" s="11"/>
      <c r="AHR262" s="11"/>
      <c r="AHS262" s="11"/>
      <c r="AHT262" s="11"/>
      <c r="AHU262" s="11"/>
      <c r="AHV262" s="11"/>
      <c r="AHW262" s="11"/>
      <c r="AHX262" s="11"/>
      <c r="AHY262" s="11"/>
      <c r="AHZ262" s="11"/>
      <c r="AIA262" s="11"/>
      <c r="AIB262" s="11"/>
      <c r="AIC262" s="11"/>
      <c r="AID262" s="11"/>
      <c r="AIE262" s="11"/>
      <c r="AIF262" s="11"/>
      <c r="AIG262" s="11"/>
      <c r="AIH262" s="11"/>
      <c r="AII262" s="11"/>
      <c r="AIJ262" s="11"/>
      <c r="AIK262" s="11"/>
      <c r="AIL262" s="11"/>
      <c r="AIM262" s="11"/>
      <c r="AIN262" s="11"/>
      <c r="AIO262" s="11"/>
      <c r="AIP262" s="11"/>
      <c r="AIQ262" s="11"/>
      <c r="AIR262" s="11"/>
      <c r="AIS262" s="11"/>
      <c r="AIT262" s="11"/>
      <c r="AIU262" s="11"/>
      <c r="AIV262" s="11"/>
      <c r="AIW262" s="11"/>
      <c r="AIX262" s="11"/>
      <c r="AIY262" s="11"/>
      <c r="AIZ262" s="11"/>
      <c r="AJA262" s="11"/>
      <c r="AJB262" s="11"/>
      <c r="AJC262" s="11"/>
      <c r="AJD262" s="11"/>
      <c r="AJE262" s="11"/>
      <c r="AJF262" s="11"/>
      <c r="AJG262" s="11"/>
      <c r="AJH262" s="11"/>
      <c r="AJI262" s="11"/>
      <c r="AJJ262" s="11"/>
      <c r="AJK262" s="11"/>
      <c r="AJL262" s="11"/>
      <c r="AJM262" s="11"/>
      <c r="AJN262" s="11"/>
      <c r="AJO262" s="11"/>
      <c r="AJP262" s="11"/>
      <c r="AJQ262" s="11"/>
      <c r="AJR262" s="11"/>
      <c r="AJS262" s="11"/>
      <c r="AJT262" s="11"/>
      <c r="AJU262" s="11"/>
      <c r="AJV262" s="11"/>
      <c r="AJW262" s="11"/>
      <c r="AJX262" s="11"/>
      <c r="AJY262" s="11"/>
      <c r="AJZ262" s="11"/>
      <c r="AKA262" s="11"/>
      <c r="AKB262" s="11"/>
      <c r="AKC262" s="11"/>
      <c r="AKD262" s="11"/>
      <c r="AKE262" s="11"/>
      <c r="AKF262" s="11"/>
      <c r="AKG262" s="11"/>
      <c r="AKH262" s="11"/>
      <c r="AKI262" s="11"/>
      <c r="AKJ262" s="11"/>
      <c r="AKK262" s="11"/>
      <c r="AKL262" s="11"/>
      <c r="AKM262" s="11"/>
      <c r="AKN262" s="11"/>
      <c r="AKO262" s="11"/>
      <c r="AKP262" s="11"/>
      <c r="AKQ262" s="11"/>
      <c r="AKR262" s="11"/>
      <c r="AKS262" s="11"/>
      <c r="AKT262" s="11"/>
      <c r="AKU262" s="11"/>
      <c r="AKV262" s="11"/>
      <c r="AKW262" s="11"/>
      <c r="AKX262" s="11"/>
      <c r="AKY262" s="11"/>
      <c r="AKZ262" s="11"/>
      <c r="ALA262" s="11"/>
      <c r="ALB262" s="11"/>
      <c r="ALC262" s="11"/>
      <c r="ALD262" s="11"/>
      <c r="ALE262" s="11"/>
      <c r="ALF262" s="11"/>
      <c r="ALG262" s="11"/>
      <c r="ALH262" s="11"/>
      <c r="ALI262" s="11"/>
      <c r="ALJ262" s="11"/>
      <c r="ALK262" s="11"/>
      <c r="ALL262" s="11"/>
      <c r="ALM262" s="11"/>
      <c r="ALN262" s="11"/>
      <c r="ALO262" s="11"/>
      <c r="ALP262" s="11"/>
      <c r="ALQ262" s="11"/>
      <c r="ALR262" s="11"/>
      <c r="ALS262" s="11"/>
      <c r="ALT262" s="11"/>
      <c r="ALU262" s="11"/>
      <c r="ALV262" s="11"/>
      <c r="ALW262" s="11"/>
      <c r="ALX262" s="11"/>
      <c r="ALY262" s="11"/>
      <c r="ALZ262" s="11"/>
      <c r="AMA262" s="11"/>
      <c r="AMB262" s="11"/>
      <c r="AMC262" s="11"/>
    </row>
    <row r="263" spans="1:1017" s="50" customFormat="1" ht="24.75" customHeight="1">
      <c r="A263" s="9">
        <v>24</v>
      </c>
      <c r="B263" s="9" t="s">
        <v>143</v>
      </c>
      <c r="C263" s="13" t="s">
        <v>346</v>
      </c>
      <c r="D263" s="12">
        <v>22</v>
      </c>
      <c r="E263" s="14">
        <v>12</v>
      </c>
      <c r="F263" s="14">
        <v>0</v>
      </c>
      <c r="G263" s="14">
        <v>12</v>
      </c>
      <c r="H263" s="15">
        <v>439.15</v>
      </c>
      <c r="I263" s="15">
        <v>0</v>
      </c>
      <c r="J263" s="15">
        <v>439.15</v>
      </c>
      <c r="K263" s="14">
        <v>31</v>
      </c>
      <c r="L263" s="14">
        <v>0</v>
      </c>
      <c r="M263" s="14">
        <v>31</v>
      </c>
      <c r="N263" s="154" t="s">
        <v>350</v>
      </c>
      <c r="O263" s="155" t="s">
        <v>351</v>
      </c>
      <c r="P263" s="153" t="s">
        <v>679</v>
      </c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  <c r="IV263" s="11"/>
      <c r="IW263" s="11"/>
      <c r="IX263" s="11"/>
      <c r="IY263" s="11"/>
      <c r="IZ263" s="11"/>
      <c r="JA263" s="11"/>
      <c r="JB263" s="11"/>
      <c r="JC263" s="11"/>
      <c r="JD263" s="11"/>
      <c r="JE263" s="11"/>
      <c r="JF263" s="11"/>
      <c r="JG263" s="11"/>
      <c r="JH263" s="11"/>
      <c r="JI263" s="11"/>
      <c r="JJ263" s="11"/>
      <c r="JK263" s="11"/>
      <c r="JL263" s="11"/>
      <c r="JM263" s="11"/>
      <c r="JN263" s="11"/>
      <c r="JO263" s="11"/>
      <c r="JP263" s="11"/>
      <c r="JQ263" s="11"/>
      <c r="JR263" s="11"/>
      <c r="JS263" s="11"/>
      <c r="JT263" s="11"/>
      <c r="JU263" s="11"/>
      <c r="JV263" s="11"/>
      <c r="JW263" s="11"/>
      <c r="JX263" s="11"/>
      <c r="JY263" s="11"/>
      <c r="JZ263" s="11"/>
      <c r="KA263" s="11"/>
      <c r="KB263" s="11"/>
      <c r="KC263" s="11"/>
      <c r="KD263" s="11"/>
      <c r="KE263" s="11"/>
      <c r="KF263" s="11"/>
      <c r="KG263" s="11"/>
      <c r="KH263" s="11"/>
      <c r="KI263" s="11"/>
      <c r="KJ263" s="11"/>
      <c r="KK263" s="11"/>
      <c r="KL263" s="11"/>
      <c r="KM263" s="11"/>
      <c r="KN263" s="11"/>
      <c r="KO263" s="11"/>
      <c r="KP263" s="11"/>
      <c r="KQ263" s="11"/>
      <c r="KR263" s="11"/>
      <c r="KS263" s="11"/>
      <c r="KT263" s="11"/>
      <c r="KU263" s="11"/>
      <c r="KV263" s="11"/>
      <c r="KW263" s="11"/>
      <c r="KX263" s="11"/>
      <c r="KY263" s="11"/>
      <c r="KZ263" s="11"/>
      <c r="LA263" s="11"/>
      <c r="LB263" s="11"/>
      <c r="LC263" s="11"/>
      <c r="LD263" s="11"/>
      <c r="LE263" s="11"/>
      <c r="LF263" s="11"/>
      <c r="LG263" s="11"/>
      <c r="LH263" s="11"/>
      <c r="LI263" s="11"/>
      <c r="LJ263" s="11"/>
      <c r="LK263" s="11"/>
      <c r="LL263" s="11"/>
      <c r="LM263" s="11"/>
      <c r="LN263" s="11"/>
      <c r="LO263" s="11"/>
      <c r="LP263" s="11"/>
      <c r="LQ263" s="11"/>
      <c r="LR263" s="11"/>
      <c r="LS263" s="11"/>
      <c r="LT263" s="11"/>
      <c r="LU263" s="11"/>
      <c r="LV263" s="11"/>
      <c r="LW263" s="11"/>
      <c r="LX263" s="11"/>
      <c r="LY263" s="11"/>
      <c r="LZ263" s="11"/>
      <c r="MA263" s="11"/>
      <c r="MB263" s="11"/>
      <c r="MC263" s="11"/>
      <c r="MD263" s="11"/>
      <c r="ME263" s="11"/>
      <c r="MF263" s="11"/>
      <c r="MG263" s="11"/>
      <c r="MH263" s="11"/>
      <c r="MI263" s="11"/>
      <c r="MJ263" s="11"/>
      <c r="MK263" s="11"/>
      <c r="ML263" s="11"/>
      <c r="MM263" s="11"/>
      <c r="MN263" s="11"/>
      <c r="MO263" s="11"/>
      <c r="MP263" s="11"/>
      <c r="MQ263" s="11"/>
      <c r="MR263" s="11"/>
      <c r="MS263" s="11"/>
      <c r="MT263" s="11"/>
      <c r="MU263" s="11"/>
      <c r="MV263" s="11"/>
      <c r="MW263" s="11"/>
      <c r="MX263" s="11"/>
      <c r="MY263" s="11"/>
      <c r="MZ263" s="11"/>
      <c r="NA263" s="11"/>
      <c r="NB263" s="11"/>
      <c r="NC263" s="11"/>
      <c r="ND263" s="11"/>
      <c r="NE263" s="11"/>
      <c r="NF263" s="11"/>
      <c r="NG263" s="11"/>
      <c r="NH263" s="11"/>
      <c r="NI263" s="11"/>
      <c r="NJ263" s="11"/>
      <c r="NK263" s="11"/>
      <c r="NL263" s="11"/>
      <c r="NM263" s="11"/>
      <c r="NN263" s="11"/>
      <c r="NO263" s="11"/>
      <c r="NP263" s="11"/>
      <c r="NQ263" s="11"/>
      <c r="NR263" s="11"/>
      <c r="NS263" s="11"/>
      <c r="NT263" s="11"/>
      <c r="NU263" s="11"/>
      <c r="NV263" s="11"/>
      <c r="NW263" s="11"/>
      <c r="NX263" s="11"/>
      <c r="NY263" s="11"/>
      <c r="NZ263" s="11"/>
      <c r="OA263" s="11"/>
      <c r="OB263" s="11"/>
      <c r="OC263" s="11"/>
      <c r="OD263" s="11"/>
      <c r="OE263" s="11"/>
      <c r="OF263" s="11"/>
      <c r="OG263" s="11"/>
      <c r="OH263" s="11"/>
      <c r="OI263" s="11"/>
      <c r="OJ263" s="11"/>
      <c r="OK263" s="11"/>
      <c r="OL263" s="11"/>
      <c r="OM263" s="11"/>
      <c r="ON263" s="11"/>
      <c r="OO263" s="11"/>
      <c r="OP263" s="11"/>
      <c r="OQ263" s="11"/>
      <c r="OR263" s="11"/>
      <c r="OS263" s="11"/>
      <c r="OT263" s="11"/>
      <c r="OU263" s="11"/>
      <c r="OV263" s="11"/>
      <c r="OW263" s="11"/>
      <c r="OX263" s="11"/>
      <c r="OY263" s="11"/>
      <c r="OZ263" s="11"/>
      <c r="PA263" s="11"/>
      <c r="PB263" s="11"/>
      <c r="PC263" s="11"/>
      <c r="PD263" s="11"/>
      <c r="PE263" s="11"/>
      <c r="PF263" s="11"/>
      <c r="PG263" s="11"/>
      <c r="PH263" s="11"/>
      <c r="PI263" s="11"/>
      <c r="PJ263" s="11"/>
      <c r="PK263" s="11"/>
      <c r="PL263" s="11"/>
      <c r="PM263" s="11"/>
      <c r="PN263" s="11"/>
      <c r="PO263" s="11"/>
      <c r="PP263" s="11"/>
      <c r="PQ263" s="11"/>
      <c r="PR263" s="11"/>
      <c r="PS263" s="11"/>
      <c r="PT263" s="11"/>
      <c r="PU263" s="11"/>
      <c r="PV263" s="11"/>
      <c r="PW263" s="11"/>
      <c r="PX263" s="11"/>
      <c r="PY263" s="11"/>
      <c r="PZ263" s="11"/>
      <c r="QA263" s="11"/>
      <c r="QB263" s="11"/>
      <c r="QC263" s="11"/>
      <c r="QD263" s="11"/>
      <c r="QE263" s="11"/>
      <c r="QF263" s="11"/>
      <c r="QG263" s="11"/>
      <c r="QH263" s="11"/>
      <c r="QI263" s="11"/>
      <c r="QJ263" s="11"/>
      <c r="QK263" s="11"/>
      <c r="QL263" s="11"/>
      <c r="QM263" s="11"/>
      <c r="QN263" s="11"/>
      <c r="QO263" s="11"/>
      <c r="QP263" s="11"/>
      <c r="QQ263" s="11"/>
      <c r="QR263" s="11"/>
      <c r="QS263" s="11"/>
      <c r="QT263" s="11"/>
      <c r="QU263" s="11"/>
      <c r="QV263" s="11"/>
      <c r="QW263" s="11"/>
      <c r="QX263" s="11"/>
      <c r="QY263" s="11"/>
      <c r="QZ263" s="11"/>
      <c r="RA263" s="11"/>
      <c r="RB263" s="11"/>
      <c r="RC263" s="11"/>
      <c r="RD263" s="11"/>
      <c r="RE263" s="11"/>
      <c r="RF263" s="11"/>
      <c r="RG263" s="11"/>
      <c r="RH263" s="11"/>
      <c r="RI263" s="11"/>
      <c r="RJ263" s="11"/>
      <c r="RK263" s="11"/>
      <c r="RL263" s="11"/>
      <c r="RM263" s="11"/>
      <c r="RN263" s="11"/>
      <c r="RO263" s="11"/>
      <c r="RP263" s="11"/>
      <c r="RQ263" s="11"/>
      <c r="RR263" s="11"/>
      <c r="RS263" s="11"/>
      <c r="RT263" s="11"/>
      <c r="RU263" s="11"/>
      <c r="RV263" s="11"/>
      <c r="RW263" s="11"/>
      <c r="RX263" s="11"/>
      <c r="RY263" s="11"/>
      <c r="RZ263" s="11"/>
      <c r="SA263" s="11"/>
      <c r="SB263" s="11"/>
      <c r="SC263" s="11"/>
      <c r="SD263" s="11"/>
      <c r="SE263" s="11"/>
      <c r="SF263" s="11"/>
      <c r="SG263" s="11"/>
      <c r="SH263" s="11"/>
      <c r="SI263" s="11"/>
      <c r="SJ263" s="11"/>
      <c r="SK263" s="11"/>
      <c r="SL263" s="11"/>
      <c r="SM263" s="11"/>
      <c r="SN263" s="11"/>
      <c r="SO263" s="11"/>
      <c r="SP263" s="11"/>
      <c r="SQ263" s="11"/>
      <c r="SR263" s="11"/>
      <c r="SS263" s="11"/>
      <c r="ST263" s="11"/>
      <c r="SU263" s="11"/>
      <c r="SV263" s="11"/>
      <c r="SW263" s="11"/>
      <c r="SX263" s="11"/>
      <c r="SY263" s="11"/>
      <c r="SZ263" s="11"/>
      <c r="TA263" s="11"/>
      <c r="TB263" s="11"/>
      <c r="TC263" s="11"/>
      <c r="TD263" s="11"/>
      <c r="TE263" s="11"/>
      <c r="TF263" s="11"/>
      <c r="TG263" s="11"/>
      <c r="TH263" s="11"/>
      <c r="TI263" s="11"/>
      <c r="TJ263" s="11"/>
      <c r="TK263" s="11"/>
      <c r="TL263" s="11"/>
      <c r="TM263" s="11"/>
      <c r="TN263" s="11"/>
      <c r="TO263" s="11"/>
      <c r="TP263" s="11"/>
      <c r="TQ263" s="11"/>
      <c r="TR263" s="11"/>
      <c r="TS263" s="11"/>
      <c r="TT263" s="11"/>
      <c r="TU263" s="11"/>
      <c r="TV263" s="11"/>
      <c r="TW263" s="11"/>
      <c r="TX263" s="11"/>
      <c r="TY263" s="11"/>
      <c r="TZ263" s="11"/>
      <c r="UA263" s="11"/>
      <c r="UB263" s="11"/>
      <c r="UC263" s="11"/>
      <c r="UD263" s="11"/>
      <c r="UE263" s="11"/>
      <c r="UF263" s="11"/>
      <c r="UG263" s="11"/>
      <c r="UH263" s="11"/>
      <c r="UI263" s="11"/>
      <c r="UJ263" s="11"/>
      <c r="UK263" s="11"/>
      <c r="UL263" s="11"/>
      <c r="UM263" s="11"/>
      <c r="UN263" s="11"/>
      <c r="UO263" s="11"/>
      <c r="UP263" s="11"/>
      <c r="UQ263" s="11"/>
      <c r="UR263" s="11"/>
      <c r="US263" s="11"/>
      <c r="UT263" s="11"/>
      <c r="UU263" s="11"/>
      <c r="UV263" s="11"/>
      <c r="UW263" s="11"/>
      <c r="UX263" s="11"/>
      <c r="UY263" s="11"/>
      <c r="UZ263" s="11"/>
      <c r="VA263" s="11"/>
      <c r="VB263" s="11"/>
      <c r="VC263" s="11"/>
      <c r="VD263" s="11"/>
      <c r="VE263" s="11"/>
      <c r="VF263" s="11"/>
      <c r="VG263" s="11"/>
      <c r="VH263" s="11"/>
      <c r="VI263" s="11"/>
      <c r="VJ263" s="11"/>
      <c r="VK263" s="11"/>
      <c r="VL263" s="11"/>
      <c r="VM263" s="11"/>
      <c r="VN263" s="11"/>
      <c r="VO263" s="11"/>
      <c r="VP263" s="11"/>
      <c r="VQ263" s="11"/>
      <c r="VR263" s="11"/>
      <c r="VS263" s="11"/>
      <c r="VT263" s="11"/>
      <c r="VU263" s="11"/>
      <c r="VV263" s="11"/>
      <c r="VW263" s="11"/>
      <c r="VX263" s="11"/>
      <c r="VY263" s="11"/>
      <c r="VZ263" s="11"/>
      <c r="WA263" s="11"/>
      <c r="WB263" s="11"/>
      <c r="WC263" s="11"/>
      <c r="WD263" s="11"/>
      <c r="WE263" s="11"/>
      <c r="WF263" s="11"/>
      <c r="WG263" s="11"/>
      <c r="WH263" s="11"/>
      <c r="WI263" s="11"/>
      <c r="WJ263" s="11"/>
      <c r="WK263" s="11"/>
      <c r="WL263" s="11"/>
      <c r="WM263" s="11"/>
      <c r="WN263" s="11"/>
      <c r="WO263" s="11"/>
      <c r="WP263" s="11"/>
      <c r="WQ263" s="11"/>
      <c r="WR263" s="11"/>
      <c r="WS263" s="11"/>
      <c r="WT263" s="11"/>
      <c r="WU263" s="11"/>
      <c r="WV263" s="11"/>
      <c r="WW263" s="11"/>
      <c r="WX263" s="11"/>
      <c r="WY263" s="11"/>
      <c r="WZ263" s="11"/>
      <c r="XA263" s="11"/>
      <c r="XB263" s="11"/>
      <c r="XC263" s="11"/>
      <c r="XD263" s="11"/>
      <c r="XE263" s="11"/>
      <c r="XF263" s="11"/>
      <c r="XG263" s="11"/>
      <c r="XH263" s="11"/>
      <c r="XI263" s="11"/>
      <c r="XJ263" s="11"/>
      <c r="XK263" s="11"/>
      <c r="XL263" s="11"/>
      <c r="XM263" s="11"/>
      <c r="XN263" s="11"/>
      <c r="XO263" s="11"/>
      <c r="XP263" s="11"/>
      <c r="XQ263" s="11"/>
      <c r="XR263" s="11"/>
      <c r="XS263" s="11"/>
      <c r="XT263" s="11"/>
      <c r="XU263" s="11"/>
      <c r="XV263" s="11"/>
      <c r="XW263" s="11"/>
      <c r="XX263" s="11"/>
      <c r="XY263" s="11"/>
      <c r="XZ263" s="11"/>
      <c r="YA263" s="11"/>
      <c r="YB263" s="11"/>
      <c r="YC263" s="11"/>
      <c r="YD263" s="11"/>
      <c r="YE263" s="11"/>
      <c r="YF263" s="11"/>
      <c r="YG263" s="11"/>
      <c r="YH263" s="11"/>
      <c r="YI263" s="11"/>
      <c r="YJ263" s="11"/>
      <c r="YK263" s="11"/>
      <c r="YL263" s="11"/>
      <c r="YM263" s="11"/>
      <c r="YN263" s="11"/>
      <c r="YO263" s="11"/>
      <c r="YP263" s="11"/>
      <c r="YQ263" s="11"/>
      <c r="YR263" s="11"/>
      <c r="YS263" s="11"/>
      <c r="YT263" s="11"/>
      <c r="YU263" s="11"/>
      <c r="YV263" s="11"/>
      <c r="YW263" s="11"/>
      <c r="YX263" s="11"/>
      <c r="YY263" s="11"/>
      <c r="YZ263" s="11"/>
      <c r="ZA263" s="11"/>
      <c r="ZB263" s="11"/>
      <c r="ZC263" s="11"/>
      <c r="ZD263" s="11"/>
      <c r="ZE263" s="11"/>
      <c r="ZF263" s="11"/>
      <c r="ZG263" s="11"/>
      <c r="ZH263" s="11"/>
      <c r="ZI263" s="11"/>
      <c r="ZJ263" s="11"/>
      <c r="ZK263" s="11"/>
      <c r="ZL263" s="11"/>
      <c r="ZM263" s="11"/>
      <c r="ZN263" s="11"/>
      <c r="ZO263" s="11"/>
      <c r="ZP263" s="11"/>
      <c r="ZQ263" s="11"/>
      <c r="ZR263" s="11"/>
      <c r="ZS263" s="11"/>
      <c r="ZT263" s="11"/>
      <c r="ZU263" s="11"/>
      <c r="ZV263" s="11"/>
      <c r="ZW263" s="11"/>
      <c r="ZX263" s="11"/>
      <c r="ZY263" s="11"/>
      <c r="ZZ263" s="11"/>
      <c r="AAA263" s="11"/>
      <c r="AAB263" s="11"/>
      <c r="AAC263" s="11"/>
      <c r="AAD263" s="11"/>
      <c r="AAE263" s="11"/>
      <c r="AAF263" s="11"/>
      <c r="AAG263" s="11"/>
      <c r="AAH263" s="11"/>
      <c r="AAI263" s="11"/>
      <c r="AAJ263" s="11"/>
      <c r="AAK263" s="11"/>
      <c r="AAL263" s="11"/>
      <c r="AAM263" s="11"/>
      <c r="AAN263" s="11"/>
      <c r="AAO263" s="11"/>
      <c r="AAP263" s="11"/>
      <c r="AAQ263" s="11"/>
      <c r="AAR263" s="11"/>
      <c r="AAS263" s="11"/>
      <c r="AAT263" s="11"/>
      <c r="AAU263" s="11"/>
      <c r="AAV263" s="11"/>
      <c r="AAW263" s="11"/>
      <c r="AAX263" s="11"/>
      <c r="AAY263" s="11"/>
      <c r="AAZ263" s="11"/>
      <c r="ABA263" s="11"/>
      <c r="ABB263" s="11"/>
      <c r="ABC263" s="11"/>
      <c r="ABD263" s="11"/>
      <c r="ABE263" s="11"/>
      <c r="ABF263" s="11"/>
      <c r="ABG263" s="11"/>
      <c r="ABH263" s="11"/>
      <c r="ABI263" s="11"/>
      <c r="ABJ263" s="11"/>
      <c r="ABK263" s="11"/>
      <c r="ABL263" s="11"/>
      <c r="ABM263" s="11"/>
      <c r="ABN263" s="11"/>
      <c r="ABO263" s="11"/>
      <c r="ABP263" s="11"/>
      <c r="ABQ263" s="11"/>
      <c r="ABR263" s="11"/>
      <c r="ABS263" s="11"/>
      <c r="ABT263" s="11"/>
      <c r="ABU263" s="11"/>
      <c r="ABV263" s="11"/>
      <c r="ABW263" s="11"/>
      <c r="ABX263" s="11"/>
      <c r="ABY263" s="11"/>
      <c r="ABZ263" s="11"/>
      <c r="ACA263" s="11"/>
      <c r="ACB263" s="11"/>
      <c r="ACC263" s="11"/>
      <c r="ACD263" s="11"/>
      <c r="ACE263" s="11"/>
      <c r="ACF263" s="11"/>
      <c r="ACG263" s="11"/>
      <c r="ACH263" s="11"/>
      <c r="ACI263" s="11"/>
      <c r="ACJ263" s="11"/>
      <c r="ACK263" s="11"/>
      <c r="ACL263" s="11"/>
      <c r="ACM263" s="11"/>
      <c r="ACN263" s="11"/>
      <c r="ACO263" s="11"/>
      <c r="ACP263" s="11"/>
      <c r="ACQ263" s="11"/>
      <c r="ACR263" s="11"/>
      <c r="ACS263" s="11"/>
      <c r="ACT263" s="11"/>
      <c r="ACU263" s="11"/>
      <c r="ACV263" s="11"/>
      <c r="ACW263" s="11"/>
      <c r="ACX263" s="11"/>
      <c r="ACY263" s="11"/>
      <c r="ACZ263" s="11"/>
      <c r="ADA263" s="11"/>
      <c r="ADB263" s="11"/>
      <c r="ADC263" s="11"/>
      <c r="ADD263" s="11"/>
      <c r="ADE263" s="11"/>
      <c r="ADF263" s="11"/>
      <c r="ADG263" s="11"/>
      <c r="ADH263" s="11"/>
      <c r="ADI263" s="11"/>
      <c r="ADJ263" s="11"/>
      <c r="ADK263" s="11"/>
      <c r="ADL263" s="11"/>
      <c r="ADM263" s="11"/>
      <c r="ADN263" s="11"/>
      <c r="ADO263" s="11"/>
      <c r="ADP263" s="11"/>
      <c r="ADQ263" s="11"/>
      <c r="ADR263" s="11"/>
      <c r="ADS263" s="11"/>
      <c r="ADT263" s="11"/>
      <c r="ADU263" s="11"/>
      <c r="ADV263" s="11"/>
      <c r="ADW263" s="11"/>
      <c r="ADX263" s="11"/>
      <c r="ADY263" s="11"/>
      <c r="ADZ263" s="11"/>
      <c r="AEA263" s="11"/>
      <c r="AEB263" s="11"/>
      <c r="AEC263" s="11"/>
      <c r="AED263" s="11"/>
      <c r="AEE263" s="11"/>
      <c r="AEF263" s="11"/>
      <c r="AEG263" s="11"/>
      <c r="AEH263" s="11"/>
      <c r="AEI263" s="11"/>
      <c r="AEJ263" s="11"/>
      <c r="AEK263" s="11"/>
      <c r="AEL263" s="11"/>
      <c r="AEM263" s="11"/>
      <c r="AEN263" s="11"/>
      <c r="AEO263" s="11"/>
      <c r="AEP263" s="11"/>
      <c r="AEQ263" s="11"/>
      <c r="AER263" s="11"/>
      <c r="AES263" s="11"/>
      <c r="AET263" s="11"/>
      <c r="AEU263" s="11"/>
      <c r="AEV263" s="11"/>
      <c r="AEW263" s="11"/>
      <c r="AEX263" s="11"/>
      <c r="AEY263" s="11"/>
      <c r="AEZ263" s="11"/>
      <c r="AFA263" s="11"/>
      <c r="AFB263" s="11"/>
      <c r="AFC263" s="11"/>
      <c r="AFD263" s="11"/>
      <c r="AFE263" s="11"/>
      <c r="AFF263" s="11"/>
      <c r="AFG263" s="11"/>
      <c r="AFH263" s="11"/>
      <c r="AFI263" s="11"/>
      <c r="AFJ263" s="11"/>
      <c r="AFK263" s="11"/>
      <c r="AFL263" s="11"/>
      <c r="AFM263" s="11"/>
      <c r="AFN263" s="11"/>
      <c r="AFO263" s="11"/>
      <c r="AFP263" s="11"/>
      <c r="AFQ263" s="11"/>
      <c r="AFR263" s="11"/>
      <c r="AFS263" s="11"/>
      <c r="AFT263" s="11"/>
      <c r="AFU263" s="11"/>
      <c r="AFV263" s="11"/>
      <c r="AFW263" s="11"/>
      <c r="AFX263" s="11"/>
      <c r="AFY263" s="11"/>
      <c r="AFZ263" s="11"/>
      <c r="AGA263" s="11"/>
      <c r="AGB263" s="11"/>
      <c r="AGC263" s="11"/>
      <c r="AGD263" s="11"/>
      <c r="AGE263" s="11"/>
      <c r="AGF263" s="11"/>
      <c r="AGG263" s="11"/>
      <c r="AGH263" s="11"/>
      <c r="AGI263" s="11"/>
      <c r="AGJ263" s="11"/>
      <c r="AGK263" s="11"/>
      <c r="AGL263" s="11"/>
      <c r="AGM263" s="11"/>
      <c r="AGN263" s="11"/>
      <c r="AGO263" s="11"/>
      <c r="AGP263" s="11"/>
      <c r="AGQ263" s="11"/>
      <c r="AGR263" s="11"/>
      <c r="AGS263" s="11"/>
      <c r="AGT263" s="11"/>
      <c r="AGU263" s="11"/>
      <c r="AGV263" s="11"/>
      <c r="AGW263" s="11"/>
      <c r="AGX263" s="11"/>
      <c r="AGY263" s="11"/>
      <c r="AGZ263" s="11"/>
      <c r="AHA263" s="11"/>
      <c r="AHB263" s="11"/>
      <c r="AHC263" s="11"/>
      <c r="AHD263" s="11"/>
      <c r="AHE263" s="11"/>
      <c r="AHF263" s="11"/>
      <c r="AHG263" s="11"/>
      <c r="AHH263" s="11"/>
      <c r="AHI263" s="11"/>
      <c r="AHJ263" s="11"/>
      <c r="AHK263" s="11"/>
      <c r="AHL263" s="11"/>
      <c r="AHM263" s="11"/>
      <c r="AHN263" s="11"/>
      <c r="AHO263" s="11"/>
      <c r="AHP263" s="11"/>
      <c r="AHQ263" s="11"/>
      <c r="AHR263" s="11"/>
      <c r="AHS263" s="11"/>
      <c r="AHT263" s="11"/>
      <c r="AHU263" s="11"/>
      <c r="AHV263" s="11"/>
      <c r="AHW263" s="11"/>
      <c r="AHX263" s="11"/>
      <c r="AHY263" s="11"/>
      <c r="AHZ263" s="11"/>
      <c r="AIA263" s="11"/>
      <c r="AIB263" s="11"/>
      <c r="AIC263" s="11"/>
      <c r="AID263" s="11"/>
      <c r="AIE263" s="11"/>
      <c r="AIF263" s="11"/>
      <c r="AIG263" s="11"/>
      <c r="AIH263" s="11"/>
      <c r="AII263" s="11"/>
      <c r="AIJ263" s="11"/>
      <c r="AIK263" s="11"/>
      <c r="AIL263" s="11"/>
      <c r="AIM263" s="11"/>
      <c r="AIN263" s="11"/>
      <c r="AIO263" s="11"/>
      <c r="AIP263" s="11"/>
      <c r="AIQ263" s="11"/>
      <c r="AIR263" s="11"/>
      <c r="AIS263" s="11"/>
      <c r="AIT263" s="11"/>
      <c r="AIU263" s="11"/>
      <c r="AIV263" s="11"/>
      <c r="AIW263" s="11"/>
      <c r="AIX263" s="11"/>
      <c r="AIY263" s="11"/>
      <c r="AIZ263" s="11"/>
      <c r="AJA263" s="11"/>
      <c r="AJB263" s="11"/>
      <c r="AJC263" s="11"/>
      <c r="AJD263" s="11"/>
      <c r="AJE263" s="11"/>
      <c r="AJF263" s="11"/>
      <c r="AJG263" s="11"/>
      <c r="AJH263" s="11"/>
      <c r="AJI263" s="11"/>
      <c r="AJJ263" s="11"/>
      <c r="AJK263" s="11"/>
      <c r="AJL263" s="11"/>
      <c r="AJM263" s="11"/>
      <c r="AJN263" s="11"/>
      <c r="AJO263" s="11"/>
      <c r="AJP263" s="11"/>
      <c r="AJQ263" s="11"/>
      <c r="AJR263" s="11"/>
      <c r="AJS263" s="11"/>
      <c r="AJT263" s="11"/>
      <c r="AJU263" s="11"/>
      <c r="AJV263" s="11"/>
      <c r="AJW263" s="11"/>
      <c r="AJX263" s="11"/>
      <c r="AJY263" s="11"/>
      <c r="AJZ263" s="11"/>
      <c r="AKA263" s="11"/>
      <c r="AKB263" s="11"/>
      <c r="AKC263" s="11"/>
      <c r="AKD263" s="11"/>
      <c r="AKE263" s="11"/>
      <c r="AKF263" s="11"/>
      <c r="AKG263" s="11"/>
      <c r="AKH263" s="11"/>
      <c r="AKI263" s="11"/>
      <c r="AKJ263" s="11"/>
      <c r="AKK263" s="11"/>
      <c r="AKL263" s="11"/>
      <c r="AKM263" s="11"/>
      <c r="AKN263" s="11"/>
      <c r="AKO263" s="11"/>
      <c r="AKP263" s="11"/>
      <c r="AKQ263" s="11"/>
      <c r="AKR263" s="11"/>
      <c r="AKS263" s="11"/>
      <c r="AKT263" s="11"/>
      <c r="AKU263" s="11"/>
      <c r="AKV263" s="11"/>
      <c r="AKW263" s="11"/>
      <c r="AKX263" s="11"/>
      <c r="AKY263" s="11"/>
      <c r="AKZ263" s="11"/>
      <c r="ALA263" s="11"/>
      <c r="ALB263" s="11"/>
      <c r="ALC263" s="11"/>
      <c r="ALD263" s="11"/>
      <c r="ALE263" s="11"/>
      <c r="ALF263" s="11"/>
      <c r="ALG263" s="11"/>
      <c r="ALH263" s="11"/>
      <c r="ALI263" s="11"/>
      <c r="ALJ263" s="11"/>
      <c r="ALK263" s="11"/>
      <c r="ALL263" s="11"/>
      <c r="ALM263" s="11"/>
      <c r="ALN263" s="11"/>
      <c r="ALO263" s="11"/>
      <c r="ALP263" s="11"/>
      <c r="ALQ263" s="11"/>
      <c r="ALR263" s="11"/>
      <c r="ALS263" s="11"/>
      <c r="ALT263" s="11"/>
      <c r="ALU263" s="11"/>
      <c r="ALV263" s="11"/>
      <c r="ALW263" s="11"/>
      <c r="ALX263" s="11"/>
      <c r="ALY263" s="11"/>
      <c r="ALZ263" s="11"/>
      <c r="AMA263" s="11"/>
      <c r="AMB263" s="11"/>
      <c r="AMC263" s="11"/>
    </row>
    <row r="264" spans="1:1017" s="50" customFormat="1" ht="24.75" customHeight="1">
      <c r="A264" s="9">
        <v>25</v>
      </c>
      <c r="B264" s="9" t="s">
        <v>143</v>
      </c>
      <c r="C264" s="10" t="s">
        <v>141</v>
      </c>
      <c r="D264" s="16">
        <v>51</v>
      </c>
      <c r="E264" s="16">
        <v>36</v>
      </c>
      <c r="F264" s="16">
        <v>0</v>
      </c>
      <c r="G264" s="16">
        <v>36</v>
      </c>
      <c r="H264" s="17">
        <v>980</v>
      </c>
      <c r="I264" s="17">
        <v>0</v>
      </c>
      <c r="J264" s="17">
        <v>980</v>
      </c>
      <c r="K264" s="16">
        <v>29</v>
      </c>
      <c r="L264" s="16">
        <v>0</v>
      </c>
      <c r="M264" s="16">
        <v>29</v>
      </c>
      <c r="N264" s="153" t="s">
        <v>352</v>
      </c>
      <c r="O264" s="153" t="s">
        <v>353</v>
      </c>
      <c r="P264" s="153" t="s">
        <v>679</v>
      </c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  <c r="IW264" s="11"/>
      <c r="IX264" s="11"/>
      <c r="IY264" s="11"/>
      <c r="IZ264" s="11"/>
      <c r="JA264" s="11"/>
      <c r="JB264" s="11"/>
      <c r="JC264" s="11"/>
      <c r="JD264" s="11"/>
      <c r="JE264" s="11"/>
      <c r="JF264" s="11"/>
      <c r="JG264" s="11"/>
      <c r="JH264" s="11"/>
      <c r="JI264" s="11"/>
      <c r="JJ264" s="11"/>
      <c r="JK264" s="11"/>
      <c r="JL264" s="11"/>
      <c r="JM264" s="11"/>
      <c r="JN264" s="11"/>
      <c r="JO264" s="11"/>
      <c r="JP264" s="11"/>
      <c r="JQ264" s="11"/>
      <c r="JR264" s="11"/>
      <c r="JS264" s="11"/>
      <c r="JT264" s="11"/>
      <c r="JU264" s="11"/>
      <c r="JV264" s="11"/>
      <c r="JW264" s="11"/>
      <c r="JX264" s="11"/>
      <c r="JY264" s="11"/>
      <c r="JZ264" s="11"/>
      <c r="KA264" s="11"/>
      <c r="KB264" s="11"/>
      <c r="KC264" s="11"/>
      <c r="KD264" s="11"/>
      <c r="KE264" s="11"/>
      <c r="KF264" s="11"/>
      <c r="KG264" s="11"/>
      <c r="KH264" s="11"/>
      <c r="KI264" s="11"/>
      <c r="KJ264" s="11"/>
      <c r="KK264" s="11"/>
      <c r="KL264" s="11"/>
      <c r="KM264" s="11"/>
      <c r="KN264" s="11"/>
      <c r="KO264" s="11"/>
      <c r="KP264" s="11"/>
      <c r="KQ264" s="11"/>
      <c r="KR264" s="11"/>
      <c r="KS264" s="11"/>
      <c r="KT264" s="11"/>
      <c r="KU264" s="11"/>
      <c r="KV264" s="11"/>
      <c r="KW264" s="11"/>
      <c r="KX264" s="11"/>
      <c r="KY264" s="11"/>
      <c r="KZ264" s="11"/>
      <c r="LA264" s="11"/>
      <c r="LB264" s="11"/>
      <c r="LC264" s="11"/>
      <c r="LD264" s="11"/>
      <c r="LE264" s="11"/>
      <c r="LF264" s="11"/>
      <c r="LG264" s="11"/>
      <c r="LH264" s="11"/>
      <c r="LI264" s="11"/>
      <c r="LJ264" s="11"/>
      <c r="LK264" s="11"/>
      <c r="LL264" s="11"/>
      <c r="LM264" s="11"/>
      <c r="LN264" s="11"/>
      <c r="LO264" s="11"/>
      <c r="LP264" s="11"/>
      <c r="LQ264" s="11"/>
      <c r="LR264" s="11"/>
      <c r="LS264" s="11"/>
      <c r="LT264" s="11"/>
      <c r="LU264" s="11"/>
      <c r="LV264" s="11"/>
      <c r="LW264" s="11"/>
      <c r="LX264" s="11"/>
      <c r="LY264" s="11"/>
      <c r="LZ264" s="11"/>
      <c r="MA264" s="11"/>
      <c r="MB264" s="11"/>
      <c r="MC264" s="11"/>
      <c r="MD264" s="11"/>
      <c r="ME264" s="11"/>
      <c r="MF264" s="11"/>
      <c r="MG264" s="11"/>
      <c r="MH264" s="11"/>
      <c r="MI264" s="11"/>
      <c r="MJ264" s="11"/>
      <c r="MK264" s="11"/>
      <c r="ML264" s="11"/>
      <c r="MM264" s="11"/>
      <c r="MN264" s="11"/>
      <c r="MO264" s="11"/>
      <c r="MP264" s="11"/>
      <c r="MQ264" s="11"/>
      <c r="MR264" s="11"/>
      <c r="MS264" s="11"/>
      <c r="MT264" s="11"/>
      <c r="MU264" s="11"/>
      <c r="MV264" s="11"/>
      <c r="MW264" s="11"/>
      <c r="MX264" s="11"/>
      <c r="MY264" s="11"/>
      <c r="MZ264" s="11"/>
      <c r="NA264" s="11"/>
      <c r="NB264" s="11"/>
      <c r="NC264" s="11"/>
      <c r="ND264" s="11"/>
      <c r="NE264" s="11"/>
      <c r="NF264" s="11"/>
      <c r="NG264" s="11"/>
      <c r="NH264" s="11"/>
      <c r="NI264" s="11"/>
      <c r="NJ264" s="11"/>
      <c r="NK264" s="11"/>
      <c r="NL264" s="11"/>
      <c r="NM264" s="11"/>
      <c r="NN264" s="11"/>
      <c r="NO264" s="11"/>
      <c r="NP264" s="11"/>
      <c r="NQ264" s="11"/>
      <c r="NR264" s="11"/>
      <c r="NS264" s="11"/>
      <c r="NT264" s="11"/>
      <c r="NU264" s="11"/>
      <c r="NV264" s="11"/>
      <c r="NW264" s="11"/>
      <c r="NX264" s="11"/>
      <c r="NY264" s="11"/>
      <c r="NZ264" s="11"/>
      <c r="OA264" s="11"/>
      <c r="OB264" s="11"/>
      <c r="OC264" s="11"/>
      <c r="OD264" s="11"/>
      <c r="OE264" s="11"/>
      <c r="OF264" s="11"/>
      <c r="OG264" s="11"/>
      <c r="OH264" s="11"/>
      <c r="OI264" s="11"/>
      <c r="OJ264" s="11"/>
      <c r="OK264" s="11"/>
      <c r="OL264" s="11"/>
      <c r="OM264" s="11"/>
      <c r="ON264" s="11"/>
      <c r="OO264" s="11"/>
      <c r="OP264" s="11"/>
      <c r="OQ264" s="11"/>
      <c r="OR264" s="11"/>
      <c r="OS264" s="11"/>
      <c r="OT264" s="11"/>
      <c r="OU264" s="11"/>
      <c r="OV264" s="11"/>
      <c r="OW264" s="11"/>
      <c r="OX264" s="11"/>
      <c r="OY264" s="11"/>
      <c r="OZ264" s="11"/>
      <c r="PA264" s="11"/>
      <c r="PB264" s="11"/>
      <c r="PC264" s="11"/>
      <c r="PD264" s="11"/>
      <c r="PE264" s="11"/>
      <c r="PF264" s="11"/>
      <c r="PG264" s="11"/>
      <c r="PH264" s="11"/>
      <c r="PI264" s="11"/>
      <c r="PJ264" s="11"/>
      <c r="PK264" s="11"/>
      <c r="PL264" s="11"/>
      <c r="PM264" s="11"/>
      <c r="PN264" s="11"/>
      <c r="PO264" s="11"/>
      <c r="PP264" s="11"/>
      <c r="PQ264" s="11"/>
      <c r="PR264" s="11"/>
      <c r="PS264" s="11"/>
      <c r="PT264" s="11"/>
      <c r="PU264" s="11"/>
      <c r="PV264" s="11"/>
      <c r="PW264" s="11"/>
      <c r="PX264" s="11"/>
      <c r="PY264" s="11"/>
      <c r="PZ264" s="11"/>
      <c r="QA264" s="11"/>
      <c r="QB264" s="11"/>
      <c r="QC264" s="11"/>
      <c r="QD264" s="11"/>
      <c r="QE264" s="11"/>
      <c r="QF264" s="11"/>
      <c r="QG264" s="11"/>
      <c r="QH264" s="11"/>
      <c r="QI264" s="11"/>
      <c r="QJ264" s="11"/>
      <c r="QK264" s="11"/>
      <c r="QL264" s="11"/>
      <c r="QM264" s="11"/>
      <c r="QN264" s="11"/>
      <c r="QO264" s="11"/>
      <c r="QP264" s="11"/>
      <c r="QQ264" s="11"/>
      <c r="QR264" s="11"/>
      <c r="QS264" s="11"/>
      <c r="QT264" s="11"/>
      <c r="QU264" s="11"/>
      <c r="QV264" s="11"/>
      <c r="QW264" s="11"/>
      <c r="QX264" s="11"/>
      <c r="QY264" s="11"/>
      <c r="QZ264" s="11"/>
      <c r="RA264" s="11"/>
      <c r="RB264" s="11"/>
      <c r="RC264" s="11"/>
      <c r="RD264" s="11"/>
      <c r="RE264" s="11"/>
      <c r="RF264" s="11"/>
      <c r="RG264" s="11"/>
      <c r="RH264" s="11"/>
      <c r="RI264" s="11"/>
      <c r="RJ264" s="11"/>
      <c r="RK264" s="11"/>
      <c r="RL264" s="11"/>
      <c r="RM264" s="11"/>
      <c r="RN264" s="11"/>
      <c r="RO264" s="11"/>
      <c r="RP264" s="11"/>
      <c r="RQ264" s="11"/>
      <c r="RR264" s="11"/>
      <c r="RS264" s="11"/>
      <c r="RT264" s="11"/>
      <c r="RU264" s="11"/>
      <c r="RV264" s="11"/>
      <c r="RW264" s="11"/>
      <c r="RX264" s="11"/>
      <c r="RY264" s="11"/>
      <c r="RZ264" s="11"/>
      <c r="SA264" s="11"/>
      <c r="SB264" s="11"/>
      <c r="SC264" s="11"/>
      <c r="SD264" s="11"/>
      <c r="SE264" s="11"/>
      <c r="SF264" s="11"/>
      <c r="SG264" s="11"/>
      <c r="SH264" s="11"/>
      <c r="SI264" s="11"/>
      <c r="SJ264" s="11"/>
      <c r="SK264" s="11"/>
      <c r="SL264" s="11"/>
      <c r="SM264" s="11"/>
      <c r="SN264" s="11"/>
      <c r="SO264" s="11"/>
      <c r="SP264" s="11"/>
      <c r="SQ264" s="11"/>
      <c r="SR264" s="11"/>
      <c r="SS264" s="11"/>
      <c r="ST264" s="11"/>
      <c r="SU264" s="11"/>
      <c r="SV264" s="11"/>
      <c r="SW264" s="11"/>
      <c r="SX264" s="11"/>
      <c r="SY264" s="11"/>
      <c r="SZ264" s="11"/>
      <c r="TA264" s="11"/>
      <c r="TB264" s="11"/>
      <c r="TC264" s="11"/>
      <c r="TD264" s="11"/>
      <c r="TE264" s="11"/>
      <c r="TF264" s="11"/>
      <c r="TG264" s="11"/>
      <c r="TH264" s="11"/>
      <c r="TI264" s="11"/>
      <c r="TJ264" s="11"/>
      <c r="TK264" s="11"/>
      <c r="TL264" s="11"/>
      <c r="TM264" s="11"/>
      <c r="TN264" s="11"/>
      <c r="TO264" s="11"/>
      <c r="TP264" s="11"/>
      <c r="TQ264" s="11"/>
      <c r="TR264" s="11"/>
      <c r="TS264" s="11"/>
      <c r="TT264" s="11"/>
      <c r="TU264" s="11"/>
      <c r="TV264" s="11"/>
      <c r="TW264" s="11"/>
      <c r="TX264" s="11"/>
      <c r="TY264" s="11"/>
      <c r="TZ264" s="11"/>
      <c r="UA264" s="11"/>
      <c r="UB264" s="11"/>
      <c r="UC264" s="11"/>
      <c r="UD264" s="11"/>
      <c r="UE264" s="11"/>
      <c r="UF264" s="11"/>
      <c r="UG264" s="11"/>
      <c r="UH264" s="11"/>
      <c r="UI264" s="11"/>
      <c r="UJ264" s="11"/>
      <c r="UK264" s="11"/>
      <c r="UL264" s="11"/>
      <c r="UM264" s="11"/>
      <c r="UN264" s="11"/>
      <c r="UO264" s="11"/>
      <c r="UP264" s="11"/>
      <c r="UQ264" s="11"/>
      <c r="UR264" s="11"/>
      <c r="US264" s="11"/>
      <c r="UT264" s="11"/>
      <c r="UU264" s="11"/>
      <c r="UV264" s="11"/>
      <c r="UW264" s="11"/>
      <c r="UX264" s="11"/>
      <c r="UY264" s="11"/>
      <c r="UZ264" s="11"/>
      <c r="VA264" s="11"/>
      <c r="VB264" s="11"/>
      <c r="VC264" s="11"/>
      <c r="VD264" s="11"/>
      <c r="VE264" s="11"/>
      <c r="VF264" s="11"/>
      <c r="VG264" s="11"/>
      <c r="VH264" s="11"/>
      <c r="VI264" s="11"/>
      <c r="VJ264" s="11"/>
      <c r="VK264" s="11"/>
      <c r="VL264" s="11"/>
      <c r="VM264" s="11"/>
      <c r="VN264" s="11"/>
      <c r="VO264" s="11"/>
      <c r="VP264" s="11"/>
      <c r="VQ264" s="11"/>
      <c r="VR264" s="11"/>
      <c r="VS264" s="11"/>
      <c r="VT264" s="11"/>
      <c r="VU264" s="11"/>
      <c r="VV264" s="11"/>
      <c r="VW264" s="11"/>
      <c r="VX264" s="11"/>
      <c r="VY264" s="11"/>
      <c r="VZ264" s="11"/>
      <c r="WA264" s="11"/>
      <c r="WB264" s="11"/>
      <c r="WC264" s="11"/>
      <c r="WD264" s="11"/>
      <c r="WE264" s="11"/>
      <c r="WF264" s="11"/>
      <c r="WG264" s="11"/>
      <c r="WH264" s="11"/>
      <c r="WI264" s="11"/>
      <c r="WJ264" s="11"/>
      <c r="WK264" s="11"/>
      <c r="WL264" s="11"/>
      <c r="WM264" s="11"/>
      <c r="WN264" s="11"/>
      <c r="WO264" s="11"/>
      <c r="WP264" s="11"/>
      <c r="WQ264" s="11"/>
      <c r="WR264" s="11"/>
      <c r="WS264" s="11"/>
      <c r="WT264" s="11"/>
      <c r="WU264" s="11"/>
      <c r="WV264" s="11"/>
      <c r="WW264" s="11"/>
      <c r="WX264" s="11"/>
      <c r="WY264" s="11"/>
      <c r="WZ264" s="11"/>
      <c r="XA264" s="11"/>
      <c r="XB264" s="11"/>
      <c r="XC264" s="11"/>
      <c r="XD264" s="11"/>
      <c r="XE264" s="11"/>
      <c r="XF264" s="11"/>
      <c r="XG264" s="11"/>
      <c r="XH264" s="11"/>
      <c r="XI264" s="11"/>
      <c r="XJ264" s="11"/>
      <c r="XK264" s="11"/>
      <c r="XL264" s="11"/>
      <c r="XM264" s="11"/>
      <c r="XN264" s="11"/>
      <c r="XO264" s="11"/>
      <c r="XP264" s="11"/>
      <c r="XQ264" s="11"/>
      <c r="XR264" s="11"/>
      <c r="XS264" s="11"/>
      <c r="XT264" s="11"/>
      <c r="XU264" s="11"/>
      <c r="XV264" s="11"/>
      <c r="XW264" s="11"/>
      <c r="XX264" s="11"/>
      <c r="XY264" s="11"/>
      <c r="XZ264" s="11"/>
      <c r="YA264" s="11"/>
      <c r="YB264" s="11"/>
      <c r="YC264" s="11"/>
      <c r="YD264" s="11"/>
      <c r="YE264" s="11"/>
      <c r="YF264" s="11"/>
      <c r="YG264" s="11"/>
      <c r="YH264" s="11"/>
      <c r="YI264" s="11"/>
      <c r="YJ264" s="11"/>
      <c r="YK264" s="11"/>
      <c r="YL264" s="11"/>
      <c r="YM264" s="11"/>
      <c r="YN264" s="11"/>
      <c r="YO264" s="11"/>
      <c r="YP264" s="11"/>
      <c r="YQ264" s="11"/>
      <c r="YR264" s="11"/>
      <c r="YS264" s="11"/>
      <c r="YT264" s="11"/>
      <c r="YU264" s="11"/>
      <c r="YV264" s="11"/>
      <c r="YW264" s="11"/>
      <c r="YX264" s="11"/>
      <c r="YY264" s="11"/>
      <c r="YZ264" s="11"/>
      <c r="ZA264" s="11"/>
      <c r="ZB264" s="11"/>
      <c r="ZC264" s="11"/>
      <c r="ZD264" s="11"/>
      <c r="ZE264" s="11"/>
      <c r="ZF264" s="11"/>
      <c r="ZG264" s="11"/>
      <c r="ZH264" s="11"/>
      <c r="ZI264" s="11"/>
      <c r="ZJ264" s="11"/>
      <c r="ZK264" s="11"/>
      <c r="ZL264" s="11"/>
      <c r="ZM264" s="11"/>
      <c r="ZN264" s="11"/>
      <c r="ZO264" s="11"/>
      <c r="ZP264" s="11"/>
      <c r="ZQ264" s="11"/>
      <c r="ZR264" s="11"/>
      <c r="ZS264" s="11"/>
      <c r="ZT264" s="11"/>
      <c r="ZU264" s="11"/>
      <c r="ZV264" s="11"/>
      <c r="ZW264" s="11"/>
      <c r="ZX264" s="11"/>
      <c r="ZY264" s="11"/>
      <c r="ZZ264" s="11"/>
      <c r="AAA264" s="11"/>
      <c r="AAB264" s="11"/>
      <c r="AAC264" s="11"/>
      <c r="AAD264" s="11"/>
      <c r="AAE264" s="11"/>
      <c r="AAF264" s="11"/>
      <c r="AAG264" s="11"/>
      <c r="AAH264" s="11"/>
      <c r="AAI264" s="11"/>
      <c r="AAJ264" s="11"/>
      <c r="AAK264" s="11"/>
      <c r="AAL264" s="11"/>
      <c r="AAM264" s="11"/>
      <c r="AAN264" s="11"/>
      <c r="AAO264" s="11"/>
      <c r="AAP264" s="11"/>
      <c r="AAQ264" s="11"/>
      <c r="AAR264" s="11"/>
      <c r="AAS264" s="11"/>
      <c r="AAT264" s="11"/>
      <c r="AAU264" s="11"/>
      <c r="AAV264" s="11"/>
      <c r="AAW264" s="11"/>
      <c r="AAX264" s="11"/>
      <c r="AAY264" s="11"/>
      <c r="AAZ264" s="11"/>
      <c r="ABA264" s="11"/>
      <c r="ABB264" s="11"/>
      <c r="ABC264" s="11"/>
      <c r="ABD264" s="11"/>
      <c r="ABE264" s="11"/>
      <c r="ABF264" s="11"/>
      <c r="ABG264" s="11"/>
      <c r="ABH264" s="11"/>
      <c r="ABI264" s="11"/>
      <c r="ABJ264" s="11"/>
      <c r="ABK264" s="11"/>
      <c r="ABL264" s="11"/>
      <c r="ABM264" s="11"/>
      <c r="ABN264" s="11"/>
      <c r="ABO264" s="11"/>
      <c r="ABP264" s="11"/>
      <c r="ABQ264" s="11"/>
      <c r="ABR264" s="11"/>
      <c r="ABS264" s="11"/>
      <c r="ABT264" s="11"/>
      <c r="ABU264" s="11"/>
      <c r="ABV264" s="11"/>
      <c r="ABW264" s="11"/>
      <c r="ABX264" s="11"/>
      <c r="ABY264" s="11"/>
      <c r="ABZ264" s="11"/>
      <c r="ACA264" s="11"/>
      <c r="ACB264" s="11"/>
      <c r="ACC264" s="11"/>
      <c r="ACD264" s="11"/>
      <c r="ACE264" s="11"/>
      <c r="ACF264" s="11"/>
      <c r="ACG264" s="11"/>
      <c r="ACH264" s="11"/>
      <c r="ACI264" s="11"/>
      <c r="ACJ264" s="11"/>
      <c r="ACK264" s="11"/>
      <c r="ACL264" s="11"/>
      <c r="ACM264" s="11"/>
      <c r="ACN264" s="11"/>
      <c r="ACO264" s="11"/>
      <c r="ACP264" s="11"/>
      <c r="ACQ264" s="11"/>
      <c r="ACR264" s="11"/>
      <c r="ACS264" s="11"/>
      <c r="ACT264" s="11"/>
      <c r="ACU264" s="11"/>
      <c r="ACV264" s="11"/>
      <c r="ACW264" s="11"/>
      <c r="ACX264" s="11"/>
      <c r="ACY264" s="11"/>
      <c r="ACZ264" s="11"/>
      <c r="ADA264" s="11"/>
      <c r="ADB264" s="11"/>
      <c r="ADC264" s="11"/>
      <c r="ADD264" s="11"/>
      <c r="ADE264" s="11"/>
      <c r="ADF264" s="11"/>
      <c r="ADG264" s="11"/>
      <c r="ADH264" s="11"/>
      <c r="ADI264" s="11"/>
      <c r="ADJ264" s="11"/>
      <c r="ADK264" s="11"/>
      <c r="ADL264" s="11"/>
      <c r="ADM264" s="11"/>
      <c r="ADN264" s="11"/>
      <c r="ADO264" s="11"/>
      <c r="ADP264" s="11"/>
      <c r="ADQ264" s="11"/>
      <c r="ADR264" s="11"/>
      <c r="ADS264" s="11"/>
      <c r="ADT264" s="11"/>
      <c r="ADU264" s="11"/>
      <c r="ADV264" s="11"/>
      <c r="ADW264" s="11"/>
      <c r="ADX264" s="11"/>
      <c r="ADY264" s="11"/>
      <c r="ADZ264" s="11"/>
      <c r="AEA264" s="11"/>
      <c r="AEB264" s="11"/>
      <c r="AEC264" s="11"/>
      <c r="AED264" s="11"/>
      <c r="AEE264" s="11"/>
      <c r="AEF264" s="11"/>
      <c r="AEG264" s="11"/>
      <c r="AEH264" s="11"/>
      <c r="AEI264" s="11"/>
      <c r="AEJ264" s="11"/>
      <c r="AEK264" s="11"/>
      <c r="AEL264" s="11"/>
      <c r="AEM264" s="11"/>
      <c r="AEN264" s="11"/>
      <c r="AEO264" s="11"/>
      <c r="AEP264" s="11"/>
      <c r="AEQ264" s="11"/>
      <c r="AER264" s="11"/>
      <c r="AES264" s="11"/>
      <c r="AET264" s="11"/>
      <c r="AEU264" s="11"/>
      <c r="AEV264" s="11"/>
      <c r="AEW264" s="11"/>
      <c r="AEX264" s="11"/>
      <c r="AEY264" s="11"/>
      <c r="AEZ264" s="11"/>
      <c r="AFA264" s="11"/>
      <c r="AFB264" s="11"/>
      <c r="AFC264" s="11"/>
      <c r="AFD264" s="11"/>
      <c r="AFE264" s="11"/>
      <c r="AFF264" s="11"/>
      <c r="AFG264" s="11"/>
      <c r="AFH264" s="11"/>
      <c r="AFI264" s="11"/>
      <c r="AFJ264" s="11"/>
      <c r="AFK264" s="11"/>
      <c r="AFL264" s="11"/>
      <c r="AFM264" s="11"/>
      <c r="AFN264" s="11"/>
      <c r="AFO264" s="11"/>
      <c r="AFP264" s="11"/>
      <c r="AFQ264" s="11"/>
      <c r="AFR264" s="11"/>
      <c r="AFS264" s="11"/>
      <c r="AFT264" s="11"/>
      <c r="AFU264" s="11"/>
      <c r="AFV264" s="11"/>
      <c r="AFW264" s="11"/>
      <c r="AFX264" s="11"/>
      <c r="AFY264" s="11"/>
      <c r="AFZ264" s="11"/>
      <c r="AGA264" s="11"/>
      <c r="AGB264" s="11"/>
      <c r="AGC264" s="11"/>
      <c r="AGD264" s="11"/>
      <c r="AGE264" s="11"/>
      <c r="AGF264" s="11"/>
      <c r="AGG264" s="11"/>
      <c r="AGH264" s="11"/>
      <c r="AGI264" s="11"/>
      <c r="AGJ264" s="11"/>
      <c r="AGK264" s="11"/>
      <c r="AGL264" s="11"/>
      <c r="AGM264" s="11"/>
      <c r="AGN264" s="11"/>
      <c r="AGO264" s="11"/>
      <c r="AGP264" s="11"/>
      <c r="AGQ264" s="11"/>
      <c r="AGR264" s="11"/>
      <c r="AGS264" s="11"/>
      <c r="AGT264" s="11"/>
      <c r="AGU264" s="11"/>
      <c r="AGV264" s="11"/>
      <c r="AGW264" s="11"/>
      <c r="AGX264" s="11"/>
      <c r="AGY264" s="11"/>
      <c r="AGZ264" s="11"/>
      <c r="AHA264" s="11"/>
      <c r="AHB264" s="11"/>
      <c r="AHC264" s="11"/>
      <c r="AHD264" s="11"/>
      <c r="AHE264" s="11"/>
      <c r="AHF264" s="11"/>
      <c r="AHG264" s="11"/>
      <c r="AHH264" s="11"/>
      <c r="AHI264" s="11"/>
      <c r="AHJ264" s="11"/>
      <c r="AHK264" s="11"/>
      <c r="AHL264" s="11"/>
      <c r="AHM264" s="11"/>
      <c r="AHN264" s="11"/>
      <c r="AHO264" s="11"/>
      <c r="AHP264" s="11"/>
      <c r="AHQ264" s="11"/>
      <c r="AHR264" s="11"/>
      <c r="AHS264" s="11"/>
      <c r="AHT264" s="11"/>
      <c r="AHU264" s="11"/>
      <c r="AHV264" s="11"/>
      <c r="AHW264" s="11"/>
      <c r="AHX264" s="11"/>
      <c r="AHY264" s="11"/>
      <c r="AHZ264" s="11"/>
      <c r="AIA264" s="11"/>
      <c r="AIB264" s="11"/>
      <c r="AIC264" s="11"/>
      <c r="AID264" s="11"/>
      <c r="AIE264" s="11"/>
      <c r="AIF264" s="11"/>
      <c r="AIG264" s="11"/>
      <c r="AIH264" s="11"/>
      <c r="AII264" s="11"/>
      <c r="AIJ264" s="11"/>
      <c r="AIK264" s="11"/>
      <c r="AIL264" s="11"/>
      <c r="AIM264" s="11"/>
      <c r="AIN264" s="11"/>
      <c r="AIO264" s="11"/>
      <c r="AIP264" s="11"/>
      <c r="AIQ264" s="11"/>
      <c r="AIR264" s="11"/>
      <c r="AIS264" s="11"/>
      <c r="AIT264" s="11"/>
      <c r="AIU264" s="11"/>
      <c r="AIV264" s="11"/>
      <c r="AIW264" s="11"/>
      <c r="AIX264" s="11"/>
      <c r="AIY264" s="11"/>
      <c r="AIZ264" s="11"/>
      <c r="AJA264" s="11"/>
      <c r="AJB264" s="11"/>
      <c r="AJC264" s="11"/>
      <c r="AJD264" s="11"/>
      <c r="AJE264" s="11"/>
      <c r="AJF264" s="11"/>
      <c r="AJG264" s="11"/>
      <c r="AJH264" s="11"/>
      <c r="AJI264" s="11"/>
      <c r="AJJ264" s="11"/>
      <c r="AJK264" s="11"/>
      <c r="AJL264" s="11"/>
      <c r="AJM264" s="11"/>
      <c r="AJN264" s="11"/>
      <c r="AJO264" s="11"/>
      <c r="AJP264" s="11"/>
      <c r="AJQ264" s="11"/>
      <c r="AJR264" s="11"/>
      <c r="AJS264" s="11"/>
      <c r="AJT264" s="11"/>
      <c r="AJU264" s="11"/>
      <c r="AJV264" s="11"/>
      <c r="AJW264" s="11"/>
      <c r="AJX264" s="11"/>
      <c r="AJY264" s="11"/>
      <c r="AJZ264" s="11"/>
      <c r="AKA264" s="11"/>
      <c r="AKB264" s="11"/>
      <c r="AKC264" s="11"/>
      <c r="AKD264" s="11"/>
      <c r="AKE264" s="11"/>
      <c r="AKF264" s="11"/>
      <c r="AKG264" s="11"/>
      <c r="AKH264" s="11"/>
      <c r="AKI264" s="11"/>
      <c r="AKJ264" s="11"/>
      <c r="AKK264" s="11"/>
      <c r="AKL264" s="11"/>
      <c r="AKM264" s="11"/>
      <c r="AKN264" s="11"/>
      <c r="AKO264" s="11"/>
      <c r="AKP264" s="11"/>
      <c r="AKQ264" s="11"/>
      <c r="AKR264" s="11"/>
      <c r="AKS264" s="11"/>
      <c r="AKT264" s="11"/>
      <c r="AKU264" s="11"/>
      <c r="AKV264" s="11"/>
      <c r="AKW264" s="11"/>
      <c r="AKX264" s="11"/>
      <c r="AKY264" s="11"/>
      <c r="AKZ264" s="11"/>
      <c r="ALA264" s="11"/>
      <c r="ALB264" s="11"/>
      <c r="ALC264" s="11"/>
      <c r="ALD264" s="11"/>
      <c r="ALE264" s="11"/>
      <c r="ALF264" s="11"/>
      <c r="ALG264" s="11"/>
      <c r="ALH264" s="11"/>
      <c r="ALI264" s="11"/>
      <c r="ALJ264" s="11"/>
      <c r="ALK264" s="11"/>
      <c r="ALL264" s="11"/>
      <c r="ALM264" s="11"/>
      <c r="ALN264" s="11"/>
      <c r="ALO264" s="11"/>
      <c r="ALP264" s="11"/>
      <c r="ALQ264" s="11"/>
      <c r="ALR264" s="11"/>
      <c r="ALS264" s="11"/>
      <c r="ALT264" s="11"/>
      <c r="ALU264" s="11"/>
      <c r="ALV264" s="11"/>
      <c r="ALW264" s="11"/>
      <c r="ALX264" s="11"/>
      <c r="ALY264" s="11"/>
      <c r="ALZ264" s="11"/>
      <c r="AMA264" s="11"/>
      <c r="AMB264" s="11"/>
      <c r="AMC264" s="11"/>
    </row>
    <row r="265" spans="1:1017" s="50" customFormat="1" ht="24.75" customHeight="1">
      <c r="A265" s="9">
        <v>26</v>
      </c>
      <c r="B265" s="9" t="s">
        <v>143</v>
      </c>
      <c r="C265" s="13" t="s">
        <v>346</v>
      </c>
      <c r="D265" s="14">
        <v>24</v>
      </c>
      <c r="E265" s="14">
        <v>12</v>
      </c>
      <c r="F265" s="14">
        <v>0</v>
      </c>
      <c r="G265" s="14">
        <v>12</v>
      </c>
      <c r="H265" s="15">
        <v>782.2</v>
      </c>
      <c r="I265" s="15">
        <v>0</v>
      </c>
      <c r="J265" s="15">
        <v>782.2</v>
      </c>
      <c r="K265" s="14">
        <v>41</v>
      </c>
      <c r="L265" s="14">
        <v>0</v>
      </c>
      <c r="M265" s="14">
        <v>41</v>
      </c>
      <c r="N265" s="154" t="s">
        <v>680</v>
      </c>
      <c r="O265" s="155" t="s">
        <v>681</v>
      </c>
      <c r="P265" s="153" t="s">
        <v>679</v>
      </c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  <c r="IY265" s="11"/>
      <c r="IZ265" s="11"/>
      <c r="JA265" s="11"/>
      <c r="JB265" s="11"/>
      <c r="JC265" s="11"/>
      <c r="JD265" s="11"/>
      <c r="JE265" s="11"/>
      <c r="JF265" s="11"/>
      <c r="JG265" s="11"/>
      <c r="JH265" s="11"/>
      <c r="JI265" s="11"/>
      <c r="JJ265" s="11"/>
      <c r="JK265" s="11"/>
      <c r="JL265" s="11"/>
      <c r="JM265" s="11"/>
      <c r="JN265" s="11"/>
      <c r="JO265" s="11"/>
      <c r="JP265" s="11"/>
      <c r="JQ265" s="11"/>
      <c r="JR265" s="11"/>
      <c r="JS265" s="11"/>
      <c r="JT265" s="11"/>
      <c r="JU265" s="11"/>
      <c r="JV265" s="11"/>
      <c r="JW265" s="11"/>
      <c r="JX265" s="11"/>
      <c r="JY265" s="11"/>
      <c r="JZ265" s="11"/>
      <c r="KA265" s="11"/>
      <c r="KB265" s="11"/>
      <c r="KC265" s="11"/>
      <c r="KD265" s="11"/>
      <c r="KE265" s="11"/>
      <c r="KF265" s="11"/>
      <c r="KG265" s="11"/>
      <c r="KH265" s="11"/>
      <c r="KI265" s="11"/>
      <c r="KJ265" s="11"/>
      <c r="KK265" s="11"/>
      <c r="KL265" s="11"/>
      <c r="KM265" s="11"/>
      <c r="KN265" s="11"/>
      <c r="KO265" s="11"/>
      <c r="KP265" s="11"/>
      <c r="KQ265" s="11"/>
      <c r="KR265" s="11"/>
      <c r="KS265" s="11"/>
      <c r="KT265" s="11"/>
      <c r="KU265" s="11"/>
      <c r="KV265" s="11"/>
      <c r="KW265" s="11"/>
      <c r="KX265" s="11"/>
      <c r="KY265" s="11"/>
      <c r="KZ265" s="11"/>
      <c r="LA265" s="11"/>
      <c r="LB265" s="11"/>
      <c r="LC265" s="11"/>
      <c r="LD265" s="11"/>
      <c r="LE265" s="11"/>
      <c r="LF265" s="11"/>
      <c r="LG265" s="11"/>
      <c r="LH265" s="11"/>
      <c r="LI265" s="11"/>
      <c r="LJ265" s="11"/>
      <c r="LK265" s="11"/>
      <c r="LL265" s="11"/>
      <c r="LM265" s="11"/>
      <c r="LN265" s="11"/>
      <c r="LO265" s="11"/>
      <c r="LP265" s="11"/>
      <c r="LQ265" s="11"/>
      <c r="LR265" s="11"/>
      <c r="LS265" s="11"/>
      <c r="LT265" s="11"/>
      <c r="LU265" s="11"/>
      <c r="LV265" s="11"/>
      <c r="LW265" s="11"/>
      <c r="LX265" s="11"/>
      <c r="LY265" s="11"/>
      <c r="LZ265" s="11"/>
      <c r="MA265" s="11"/>
      <c r="MB265" s="11"/>
      <c r="MC265" s="11"/>
      <c r="MD265" s="11"/>
      <c r="ME265" s="11"/>
      <c r="MF265" s="11"/>
      <c r="MG265" s="11"/>
      <c r="MH265" s="11"/>
      <c r="MI265" s="11"/>
      <c r="MJ265" s="11"/>
      <c r="MK265" s="11"/>
      <c r="ML265" s="11"/>
      <c r="MM265" s="11"/>
      <c r="MN265" s="11"/>
      <c r="MO265" s="11"/>
      <c r="MP265" s="11"/>
      <c r="MQ265" s="11"/>
      <c r="MR265" s="11"/>
      <c r="MS265" s="11"/>
      <c r="MT265" s="11"/>
      <c r="MU265" s="11"/>
      <c r="MV265" s="11"/>
      <c r="MW265" s="11"/>
      <c r="MX265" s="11"/>
      <c r="MY265" s="11"/>
      <c r="MZ265" s="11"/>
      <c r="NA265" s="11"/>
      <c r="NB265" s="11"/>
      <c r="NC265" s="11"/>
      <c r="ND265" s="11"/>
      <c r="NE265" s="11"/>
      <c r="NF265" s="11"/>
      <c r="NG265" s="11"/>
      <c r="NH265" s="11"/>
      <c r="NI265" s="11"/>
      <c r="NJ265" s="11"/>
      <c r="NK265" s="11"/>
      <c r="NL265" s="11"/>
      <c r="NM265" s="11"/>
      <c r="NN265" s="11"/>
      <c r="NO265" s="11"/>
      <c r="NP265" s="11"/>
      <c r="NQ265" s="11"/>
      <c r="NR265" s="11"/>
      <c r="NS265" s="11"/>
      <c r="NT265" s="11"/>
      <c r="NU265" s="11"/>
      <c r="NV265" s="11"/>
      <c r="NW265" s="11"/>
      <c r="NX265" s="11"/>
      <c r="NY265" s="11"/>
      <c r="NZ265" s="11"/>
      <c r="OA265" s="11"/>
      <c r="OB265" s="11"/>
      <c r="OC265" s="11"/>
      <c r="OD265" s="11"/>
      <c r="OE265" s="11"/>
      <c r="OF265" s="11"/>
      <c r="OG265" s="11"/>
      <c r="OH265" s="11"/>
      <c r="OI265" s="11"/>
      <c r="OJ265" s="11"/>
      <c r="OK265" s="11"/>
      <c r="OL265" s="11"/>
      <c r="OM265" s="11"/>
      <c r="ON265" s="11"/>
      <c r="OO265" s="11"/>
      <c r="OP265" s="11"/>
      <c r="OQ265" s="11"/>
      <c r="OR265" s="11"/>
      <c r="OS265" s="11"/>
      <c r="OT265" s="11"/>
      <c r="OU265" s="11"/>
      <c r="OV265" s="11"/>
      <c r="OW265" s="11"/>
      <c r="OX265" s="11"/>
      <c r="OY265" s="11"/>
      <c r="OZ265" s="11"/>
      <c r="PA265" s="11"/>
      <c r="PB265" s="11"/>
      <c r="PC265" s="11"/>
      <c r="PD265" s="11"/>
      <c r="PE265" s="11"/>
      <c r="PF265" s="11"/>
      <c r="PG265" s="11"/>
      <c r="PH265" s="11"/>
      <c r="PI265" s="11"/>
      <c r="PJ265" s="11"/>
      <c r="PK265" s="11"/>
      <c r="PL265" s="11"/>
      <c r="PM265" s="11"/>
      <c r="PN265" s="11"/>
      <c r="PO265" s="11"/>
      <c r="PP265" s="11"/>
      <c r="PQ265" s="11"/>
      <c r="PR265" s="11"/>
      <c r="PS265" s="11"/>
      <c r="PT265" s="11"/>
      <c r="PU265" s="11"/>
      <c r="PV265" s="11"/>
      <c r="PW265" s="11"/>
      <c r="PX265" s="11"/>
      <c r="PY265" s="11"/>
      <c r="PZ265" s="11"/>
      <c r="QA265" s="11"/>
      <c r="QB265" s="11"/>
      <c r="QC265" s="11"/>
      <c r="QD265" s="11"/>
      <c r="QE265" s="11"/>
      <c r="QF265" s="11"/>
      <c r="QG265" s="11"/>
      <c r="QH265" s="11"/>
      <c r="QI265" s="11"/>
      <c r="QJ265" s="11"/>
      <c r="QK265" s="11"/>
      <c r="QL265" s="11"/>
      <c r="QM265" s="11"/>
      <c r="QN265" s="11"/>
      <c r="QO265" s="11"/>
      <c r="QP265" s="11"/>
      <c r="QQ265" s="11"/>
      <c r="QR265" s="11"/>
      <c r="QS265" s="11"/>
      <c r="QT265" s="11"/>
      <c r="QU265" s="11"/>
      <c r="QV265" s="11"/>
      <c r="QW265" s="11"/>
      <c r="QX265" s="11"/>
      <c r="QY265" s="11"/>
      <c r="QZ265" s="11"/>
      <c r="RA265" s="11"/>
      <c r="RB265" s="11"/>
      <c r="RC265" s="11"/>
      <c r="RD265" s="11"/>
      <c r="RE265" s="11"/>
      <c r="RF265" s="11"/>
      <c r="RG265" s="11"/>
      <c r="RH265" s="11"/>
      <c r="RI265" s="11"/>
      <c r="RJ265" s="11"/>
      <c r="RK265" s="11"/>
      <c r="RL265" s="11"/>
      <c r="RM265" s="11"/>
      <c r="RN265" s="11"/>
      <c r="RO265" s="11"/>
      <c r="RP265" s="11"/>
      <c r="RQ265" s="11"/>
      <c r="RR265" s="11"/>
      <c r="RS265" s="11"/>
      <c r="RT265" s="11"/>
      <c r="RU265" s="11"/>
      <c r="RV265" s="11"/>
      <c r="RW265" s="11"/>
      <c r="RX265" s="11"/>
      <c r="RY265" s="11"/>
      <c r="RZ265" s="11"/>
      <c r="SA265" s="11"/>
      <c r="SB265" s="11"/>
      <c r="SC265" s="11"/>
      <c r="SD265" s="11"/>
      <c r="SE265" s="11"/>
      <c r="SF265" s="11"/>
      <c r="SG265" s="11"/>
      <c r="SH265" s="11"/>
      <c r="SI265" s="11"/>
      <c r="SJ265" s="11"/>
      <c r="SK265" s="11"/>
      <c r="SL265" s="11"/>
      <c r="SM265" s="11"/>
      <c r="SN265" s="11"/>
      <c r="SO265" s="11"/>
      <c r="SP265" s="11"/>
      <c r="SQ265" s="11"/>
      <c r="SR265" s="11"/>
      <c r="SS265" s="11"/>
      <c r="ST265" s="11"/>
      <c r="SU265" s="11"/>
      <c r="SV265" s="11"/>
      <c r="SW265" s="11"/>
      <c r="SX265" s="11"/>
      <c r="SY265" s="11"/>
      <c r="SZ265" s="11"/>
      <c r="TA265" s="11"/>
      <c r="TB265" s="11"/>
      <c r="TC265" s="11"/>
      <c r="TD265" s="11"/>
      <c r="TE265" s="11"/>
      <c r="TF265" s="11"/>
      <c r="TG265" s="11"/>
      <c r="TH265" s="11"/>
      <c r="TI265" s="11"/>
      <c r="TJ265" s="11"/>
      <c r="TK265" s="11"/>
      <c r="TL265" s="11"/>
      <c r="TM265" s="11"/>
      <c r="TN265" s="11"/>
      <c r="TO265" s="11"/>
      <c r="TP265" s="11"/>
      <c r="TQ265" s="11"/>
      <c r="TR265" s="11"/>
      <c r="TS265" s="11"/>
      <c r="TT265" s="11"/>
      <c r="TU265" s="11"/>
      <c r="TV265" s="11"/>
      <c r="TW265" s="11"/>
      <c r="TX265" s="11"/>
      <c r="TY265" s="11"/>
      <c r="TZ265" s="11"/>
      <c r="UA265" s="11"/>
      <c r="UB265" s="11"/>
      <c r="UC265" s="11"/>
      <c r="UD265" s="11"/>
      <c r="UE265" s="11"/>
      <c r="UF265" s="11"/>
      <c r="UG265" s="11"/>
      <c r="UH265" s="11"/>
      <c r="UI265" s="11"/>
      <c r="UJ265" s="11"/>
      <c r="UK265" s="11"/>
      <c r="UL265" s="11"/>
      <c r="UM265" s="11"/>
      <c r="UN265" s="11"/>
      <c r="UO265" s="11"/>
      <c r="UP265" s="11"/>
      <c r="UQ265" s="11"/>
      <c r="UR265" s="11"/>
      <c r="US265" s="11"/>
      <c r="UT265" s="11"/>
      <c r="UU265" s="11"/>
      <c r="UV265" s="11"/>
      <c r="UW265" s="11"/>
      <c r="UX265" s="11"/>
      <c r="UY265" s="11"/>
      <c r="UZ265" s="11"/>
      <c r="VA265" s="11"/>
      <c r="VB265" s="11"/>
      <c r="VC265" s="11"/>
      <c r="VD265" s="11"/>
      <c r="VE265" s="11"/>
      <c r="VF265" s="11"/>
      <c r="VG265" s="11"/>
      <c r="VH265" s="11"/>
      <c r="VI265" s="11"/>
      <c r="VJ265" s="11"/>
      <c r="VK265" s="11"/>
      <c r="VL265" s="11"/>
      <c r="VM265" s="11"/>
      <c r="VN265" s="11"/>
      <c r="VO265" s="11"/>
      <c r="VP265" s="11"/>
      <c r="VQ265" s="11"/>
      <c r="VR265" s="11"/>
      <c r="VS265" s="11"/>
      <c r="VT265" s="11"/>
      <c r="VU265" s="11"/>
      <c r="VV265" s="11"/>
      <c r="VW265" s="11"/>
      <c r="VX265" s="11"/>
      <c r="VY265" s="11"/>
      <c r="VZ265" s="11"/>
      <c r="WA265" s="11"/>
      <c r="WB265" s="11"/>
      <c r="WC265" s="11"/>
      <c r="WD265" s="11"/>
      <c r="WE265" s="11"/>
      <c r="WF265" s="11"/>
      <c r="WG265" s="11"/>
      <c r="WH265" s="11"/>
      <c r="WI265" s="11"/>
      <c r="WJ265" s="11"/>
      <c r="WK265" s="11"/>
      <c r="WL265" s="11"/>
      <c r="WM265" s="11"/>
      <c r="WN265" s="11"/>
      <c r="WO265" s="11"/>
      <c r="WP265" s="11"/>
      <c r="WQ265" s="11"/>
      <c r="WR265" s="11"/>
      <c r="WS265" s="11"/>
      <c r="WT265" s="11"/>
      <c r="WU265" s="11"/>
      <c r="WV265" s="11"/>
      <c r="WW265" s="11"/>
      <c r="WX265" s="11"/>
      <c r="WY265" s="11"/>
      <c r="WZ265" s="11"/>
      <c r="XA265" s="11"/>
      <c r="XB265" s="11"/>
      <c r="XC265" s="11"/>
      <c r="XD265" s="11"/>
      <c r="XE265" s="11"/>
      <c r="XF265" s="11"/>
      <c r="XG265" s="11"/>
      <c r="XH265" s="11"/>
      <c r="XI265" s="11"/>
      <c r="XJ265" s="11"/>
      <c r="XK265" s="11"/>
      <c r="XL265" s="11"/>
      <c r="XM265" s="11"/>
      <c r="XN265" s="11"/>
      <c r="XO265" s="11"/>
      <c r="XP265" s="11"/>
      <c r="XQ265" s="11"/>
      <c r="XR265" s="11"/>
      <c r="XS265" s="11"/>
      <c r="XT265" s="11"/>
      <c r="XU265" s="11"/>
      <c r="XV265" s="11"/>
      <c r="XW265" s="11"/>
      <c r="XX265" s="11"/>
      <c r="XY265" s="11"/>
      <c r="XZ265" s="11"/>
      <c r="YA265" s="11"/>
      <c r="YB265" s="11"/>
      <c r="YC265" s="11"/>
      <c r="YD265" s="11"/>
      <c r="YE265" s="11"/>
      <c r="YF265" s="11"/>
      <c r="YG265" s="11"/>
      <c r="YH265" s="11"/>
      <c r="YI265" s="11"/>
      <c r="YJ265" s="11"/>
      <c r="YK265" s="11"/>
      <c r="YL265" s="11"/>
      <c r="YM265" s="11"/>
      <c r="YN265" s="11"/>
      <c r="YO265" s="11"/>
      <c r="YP265" s="11"/>
      <c r="YQ265" s="11"/>
      <c r="YR265" s="11"/>
      <c r="YS265" s="11"/>
      <c r="YT265" s="11"/>
      <c r="YU265" s="11"/>
      <c r="YV265" s="11"/>
      <c r="YW265" s="11"/>
      <c r="YX265" s="11"/>
      <c r="YY265" s="11"/>
      <c r="YZ265" s="11"/>
      <c r="ZA265" s="11"/>
      <c r="ZB265" s="11"/>
      <c r="ZC265" s="11"/>
      <c r="ZD265" s="11"/>
      <c r="ZE265" s="11"/>
      <c r="ZF265" s="11"/>
      <c r="ZG265" s="11"/>
      <c r="ZH265" s="11"/>
      <c r="ZI265" s="11"/>
      <c r="ZJ265" s="11"/>
      <c r="ZK265" s="11"/>
      <c r="ZL265" s="11"/>
      <c r="ZM265" s="11"/>
      <c r="ZN265" s="11"/>
      <c r="ZO265" s="11"/>
      <c r="ZP265" s="11"/>
      <c r="ZQ265" s="11"/>
      <c r="ZR265" s="11"/>
      <c r="ZS265" s="11"/>
      <c r="ZT265" s="11"/>
      <c r="ZU265" s="11"/>
      <c r="ZV265" s="11"/>
      <c r="ZW265" s="11"/>
      <c r="ZX265" s="11"/>
      <c r="ZY265" s="11"/>
      <c r="ZZ265" s="11"/>
      <c r="AAA265" s="11"/>
      <c r="AAB265" s="11"/>
      <c r="AAC265" s="11"/>
      <c r="AAD265" s="11"/>
      <c r="AAE265" s="11"/>
      <c r="AAF265" s="11"/>
      <c r="AAG265" s="11"/>
      <c r="AAH265" s="11"/>
      <c r="AAI265" s="11"/>
      <c r="AAJ265" s="11"/>
      <c r="AAK265" s="11"/>
      <c r="AAL265" s="11"/>
      <c r="AAM265" s="11"/>
      <c r="AAN265" s="11"/>
      <c r="AAO265" s="11"/>
      <c r="AAP265" s="11"/>
      <c r="AAQ265" s="11"/>
      <c r="AAR265" s="11"/>
      <c r="AAS265" s="11"/>
      <c r="AAT265" s="11"/>
      <c r="AAU265" s="11"/>
      <c r="AAV265" s="11"/>
      <c r="AAW265" s="11"/>
      <c r="AAX265" s="11"/>
      <c r="AAY265" s="11"/>
      <c r="AAZ265" s="11"/>
      <c r="ABA265" s="11"/>
      <c r="ABB265" s="11"/>
      <c r="ABC265" s="11"/>
      <c r="ABD265" s="11"/>
      <c r="ABE265" s="11"/>
      <c r="ABF265" s="11"/>
      <c r="ABG265" s="11"/>
      <c r="ABH265" s="11"/>
      <c r="ABI265" s="11"/>
      <c r="ABJ265" s="11"/>
      <c r="ABK265" s="11"/>
      <c r="ABL265" s="11"/>
      <c r="ABM265" s="11"/>
      <c r="ABN265" s="11"/>
      <c r="ABO265" s="11"/>
      <c r="ABP265" s="11"/>
      <c r="ABQ265" s="11"/>
      <c r="ABR265" s="11"/>
      <c r="ABS265" s="11"/>
      <c r="ABT265" s="11"/>
      <c r="ABU265" s="11"/>
      <c r="ABV265" s="11"/>
      <c r="ABW265" s="11"/>
      <c r="ABX265" s="11"/>
      <c r="ABY265" s="11"/>
      <c r="ABZ265" s="11"/>
      <c r="ACA265" s="11"/>
      <c r="ACB265" s="11"/>
      <c r="ACC265" s="11"/>
      <c r="ACD265" s="11"/>
      <c r="ACE265" s="11"/>
      <c r="ACF265" s="11"/>
      <c r="ACG265" s="11"/>
      <c r="ACH265" s="11"/>
      <c r="ACI265" s="11"/>
      <c r="ACJ265" s="11"/>
      <c r="ACK265" s="11"/>
      <c r="ACL265" s="11"/>
      <c r="ACM265" s="11"/>
      <c r="ACN265" s="11"/>
      <c r="ACO265" s="11"/>
      <c r="ACP265" s="11"/>
      <c r="ACQ265" s="11"/>
      <c r="ACR265" s="11"/>
      <c r="ACS265" s="11"/>
      <c r="ACT265" s="11"/>
      <c r="ACU265" s="11"/>
      <c r="ACV265" s="11"/>
      <c r="ACW265" s="11"/>
      <c r="ACX265" s="11"/>
      <c r="ACY265" s="11"/>
      <c r="ACZ265" s="11"/>
      <c r="ADA265" s="11"/>
      <c r="ADB265" s="11"/>
      <c r="ADC265" s="11"/>
      <c r="ADD265" s="11"/>
      <c r="ADE265" s="11"/>
      <c r="ADF265" s="11"/>
      <c r="ADG265" s="11"/>
      <c r="ADH265" s="11"/>
      <c r="ADI265" s="11"/>
      <c r="ADJ265" s="11"/>
      <c r="ADK265" s="11"/>
      <c r="ADL265" s="11"/>
      <c r="ADM265" s="11"/>
      <c r="ADN265" s="11"/>
      <c r="ADO265" s="11"/>
      <c r="ADP265" s="11"/>
      <c r="ADQ265" s="11"/>
      <c r="ADR265" s="11"/>
      <c r="ADS265" s="11"/>
      <c r="ADT265" s="11"/>
      <c r="ADU265" s="11"/>
      <c r="ADV265" s="11"/>
      <c r="ADW265" s="11"/>
      <c r="ADX265" s="11"/>
      <c r="ADY265" s="11"/>
      <c r="ADZ265" s="11"/>
      <c r="AEA265" s="11"/>
      <c r="AEB265" s="11"/>
      <c r="AEC265" s="11"/>
      <c r="AED265" s="11"/>
      <c r="AEE265" s="11"/>
      <c r="AEF265" s="11"/>
      <c r="AEG265" s="11"/>
      <c r="AEH265" s="11"/>
      <c r="AEI265" s="11"/>
      <c r="AEJ265" s="11"/>
      <c r="AEK265" s="11"/>
      <c r="AEL265" s="11"/>
      <c r="AEM265" s="11"/>
      <c r="AEN265" s="11"/>
      <c r="AEO265" s="11"/>
      <c r="AEP265" s="11"/>
      <c r="AEQ265" s="11"/>
      <c r="AER265" s="11"/>
      <c r="AES265" s="11"/>
      <c r="AET265" s="11"/>
      <c r="AEU265" s="11"/>
      <c r="AEV265" s="11"/>
      <c r="AEW265" s="11"/>
      <c r="AEX265" s="11"/>
      <c r="AEY265" s="11"/>
      <c r="AEZ265" s="11"/>
      <c r="AFA265" s="11"/>
      <c r="AFB265" s="11"/>
      <c r="AFC265" s="11"/>
      <c r="AFD265" s="11"/>
      <c r="AFE265" s="11"/>
      <c r="AFF265" s="11"/>
      <c r="AFG265" s="11"/>
      <c r="AFH265" s="11"/>
      <c r="AFI265" s="11"/>
      <c r="AFJ265" s="11"/>
      <c r="AFK265" s="11"/>
      <c r="AFL265" s="11"/>
      <c r="AFM265" s="11"/>
      <c r="AFN265" s="11"/>
      <c r="AFO265" s="11"/>
      <c r="AFP265" s="11"/>
      <c r="AFQ265" s="11"/>
      <c r="AFR265" s="11"/>
      <c r="AFS265" s="11"/>
      <c r="AFT265" s="11"/>
      <c r="AFU265" s="11"/>
      <c r="AFV265" s="11"/>
      <c r="AFW265" s="11"/>
      <c r="AFX265" s="11"/>
      <c r="AFY265" s="11"/>
      <c r="AFZ265" s="11"/>
      <c r="AGA265" s="11"/>
      <c r="AGB265" s="11"/>
      <c r="AGC265" s="11"/>
      <c r="AGD265" s="11"/>
      <c r="AGE265" s="11"/>
      <c r="AGF265" s="11"/>
      <c r="AGG265" s="11"/>
      <c r="AGH265" s="11"/>
      <c r="AGI265" s="11"/>
      <c r="AGJ265" s="11"/>
      <c r="AGK265" s="11"/>
      <c r="AGL265" s="11"/>
      <c r="AGM265" s="11"/>
      <c r="AGN265" s="11"/>
      <c r="AGO265" s="11"/>
      <c r="AGP265" s="11"/>
      <c r="AGQ265" s="11"/>
      <c r="AGR265" s="11"/>
      <c r="AGS265" s="11"/>
      <c r="AGT265" s="11"/>
      <c r="AGU265" s="11"/>
      <c r="AGV265" s="11"/>
      <c r="AGW265" s="11"/>
      <c r="AGX265" s="11"/>
      <c r="AGY265" s="11"/>
      <c r="AGZ265" s="11"/>
      <c r="AHA265" s="11"/>
      <c r="AHB265" s="11"/>
      <c r="AHC265" s="11"/>
      <c r="AHD265" s="11"/>
      <c r="AHE265" s="11"/>
      <c r="AHF265" s="11"/>
      <c r="AHG265" s="11"/>
      <c r="AHH265" s="11"/>
      <c r="AHI265" s="11"/>
      <c r="AHJ265" s="11"/>
      <c r="AHK265" s="11"/>
      <c r="AHL265" s="11"/>
      <c r="AHM265" s="11"/>
      <c r="AHN265" s="11"/>
      <c r="AHO265" s="11"/>
      <c r="AHP265" s="11"/>
      <c r="AHQ265" s="11"/>
      <c r="AHR265" s="11"/>
      <c r="AHS265" s="11"/>
      <c r="AHT265" s="11"/>
      <c r="AHU265" s="11"/>
      <c r="AHV265" s="11"/>
      <c r="AHW265" s="11"/>
      <c r="AHX265" s="11"/>
      <c r="AHY265" s="11"/>
      <c r="AHZ265" s="11"/>
      <c r="AIA265" s="11"/>
      <c r="AIB265" s="11"/>
      <c r="AIC265" s="11"/>
      <c r="AID265" s="11"/>
      <c r="AIE265" s="11"/>
      <c r="AIF265" s="11"/>
      <c r="AIG265" s="11"/>
      <c r="AIH265" s="11"/>
      <c r="AII265" s="11"/>
      <c r="AIJ265" s="11"/>
      <c r="AIK265" s="11"/>
      <c r="AIL265" s="11"/>
      <c r="AIM265" s="11"/>
      <c r="AIN265" s="11"/>
      <c r="AIO265" s="11"/>
      <c r="AIP265" s="11"/>
      <c r="AIQ265" s="11"/>
      <c r="AIR265" s="11"/>
      <c r="AIS265" s="11"/>
      <c r="AIT265" s="11"/>
      <c r="AIU265" s="11"/>
      <c r="AIV265" s="11"/>
      <c r="AIW265" s="11"/>
      <c r="AIX265" s="11"/>
      <c r="AIY265" s="11"/>
      <c r="AIZ265" s="11"/>
      <c r="AJA265" s="11"/>
      <c r="AJB265" s="11"/>
      <c r="AJC265" s="11"/>
      <c r="AJD265" s="11"/>
      <c r="AJE265" s="11"/>
      <c r="AJF265" s="11"/>
      <c r="AJG265" s="11"/>
      <c r="AJH265" s="11"/>
      <c r="AJI265" s="11"/>
      <c r="AJJ265" s="11"/>
      <c r="AJK265" s="11"/>
      <c r="AJL265" s="11"/>
      <c r="AJM265" s="11"/>
      <c r="AJN265" s="11"/>
      <c r="AJO265" s="11"/>
      <c r="AJP265" s="11"/>
      <c r="AJQ265" s="11"/>
      <c r="AJR265" s="11"/>
      <c r="AJS265" s="11"/>
      <c r="AJT265" s="11"/>
      <c r="AJU265" s="11"/>
      <c r="AJV265" s="11"/>
      <c r="AJW265" s="11"/>
      <c r="AJX265" s="11"/>
      <c r="AJY265" s="11"/>
      <c r="AJZ265" s="11"/>
      <c r="AKA265" s="11"/>
      <c r="AKB265" s="11"/>
      <c r="AKC265" s="11"/>
      <c r="AKD265" s="11"/>
      <c r="AKE265" s="11"/>
      <c r="AKF265" s="11"/>
      <c r="AKG265" s="11"/>
      <c r="AKH265" s="11"/>
      <c r="AKI265" s="11"/>
      <c r="AKJ265" s="11"/>
      <c r="AKK265" s="11"/>
      <c r="AKL265" s="11"/>
      <c r="AKM265" s="11"/>
      <c r="AKN265" s="11"/>
      <c r="AKO265" s="11"/>
      <c r="AKP265" s="11"/>
      <c r="AKQ265" s="11"/>
      <c r="AKR265" s="11"/>
      <c r="AKS265" s="11"/>
      <c r="AKT265" s="11"/>
      <c r="AKU265" s="11"/>
      <c r="AKV265" s="11"/>
      <c r="AKW265" s="11"/>
      <c r="AKX265" s="11"/>
      <c r="AKY265" s="11"/>
      <c r="AKZ265" s="11"/>
      <c r="ALA265" s="11"/>
      <c r="ALB265" s="11"/>
      <c r="ALC265" s="11"/>
      <c r="ALD265" s="11"/>
      <c r="ALE265" s="11"/>
      <c r="ALF265" s="11"/>
      <c r="ALG265" s="11"/>
      <c r="ALH265" s="11"/>
      <c r="ALI265" s="11"/>
      <c r="ALJ265" s="11"/>
      <c r="ALK265" s="11"/>
      <c r="ALL265" s="11"/>
      <c r="ALM265" s="11"/>
      <c r="ALN265" s="11"/>
      <c r="ALO265" s="11"/>
      <c r="ALP265" s="11"/>
      <c r="ALQ265" s="11"/>
      <c r="ALR265" s="11"/>
      <c r="ALS265" s="11"/>
      <c r="ALT265" s="11"/>
      <c r="ALU265" s="11"/>
      <c r="ALV265" s="11"/>
      <c r="ALW265" s="11"/>
      <c r="ALX265" s="11"/>
      <c r="ALY265" s="11"/>
      <c r="ALZ265" s="11"/>
      <c r="AMA265" s="11"/>
      <c r="AMB265" s="11"/>
      <c r="AMC265" s="11"/>
    </row>
    <row r="266" spans="1:1017" s="50" customFormat="1" ht="24.75" customHeight="1">
      <c r="A266" s="9">
        <v>27</v>
      </c>
      <c r="B266" s="9" t="s">
        <v>143</v>
      </c>
      <c r="C266" s="10" t="s">
        <v>141</v>
      </c>
      <c r="D266" s="14">
        <v>33</v>
      </c>
      <c r="E266" s="14">
        <v>32</v>
      </c>
      <c r="F266" s="14">
        <v>26</v>
      </c>
      <c r="G266" s="14">
        <v>6</v>
      </c>
      <c r="H266" s="15">
        <v>1060</v>
      </c>
      <c r="I266" s="15">
        <v>947.8</v>
      </c>
      <c r="J266" s="15">
        <f>50.7+61.5</f>
        <v>112.2</v>
      </c>
      <c r="K266" s="14">
        <v>88</v>
      </c>
      <c r="L266" s="14">
        <v>82</v>
      </c>
      <c r="M266" s="14">
        <v>6</v>
      </c>
      <c r="N266" s="154" t="s">
        <v>682</v>
      </c>
      <c r="O266" s="155" t="s">
        <v>685</v>
      </c>
      <c r="P266" s="153" t="s">
        <v>679</v>
      </c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  <c r="IY266" s="11"/>
      <c r="IZ266" s="11"/>
      <c r="JA266" s="11"/>
      <c r="JB266" s="11"/>
      <c r="JC266" s="11"/>
      <c r="JD266" s="11"/>
      <c r="JE266" s="11"/>
      <c r="JF266" s="11"/>
      <c r="JG266" s="11"/>
      <c r="JH266" s="11"/>
      <c r="JI266" s="11"/>
      <c r="JJ266" s="11"/>
      <c r="JK266" s="11"/>
      <c r="JL266" s="11"/>
      <c r="JM266" s="11"/>
      <c r="JN266" s="11"/>
      <c r="JO266" s="11"/>
      <c r="JP266" s="11"/>
      <c r="JQ266" s="11"/>
      <c r="JR266" s="11"/>
      <c r="JS266" s="11"/>
      <c r="JT266" s="11"/>
      <c r="JU266" s="11"/>
      <c r="JV266" s="11"/>
      <c r="JW266" s="11"/>
      <c r="JX266" s="11"/>
      <c r="JY266" s="11"/>
      <c r="JZ266" s="11"/>
      <c r="KA266" s="11"/>
      <c r="KB266" s="11"/>
      <c r="KC266" s="11"/>
      <c r="KD266" s="11"/>
      <c r="KE266" s="11"/>
      <c r="KF266" s="11"/>
      <c r="KG266" s="11"/>
      <c r="KH266" s="11"/>
      <c r="KI266" s="11"/>
      <c r="KJ266" s="11"/>
      <c r="KK266" s="11"/>
      <c r="KL266" s="11"/>
      <c r="KM266" s="11"/>
      <c r="KN266" s="11"/>
      <c r="KO266" s="11"/>
      <c r="KP266" s="11"/>
      <c r="KQ266" s="11"/>
      <c r="KR266" s="11"/>
      <c r="KS266" s="11"/>
      <c r="KT266" s="11"/>
      <c r="KU266" s="11"/>
      <c r="KV266" s="11"/>
      <c r="KW266" s="11"/>
      <c r="KX266" s="11"/>
      <c r="KY266" s="11"/>
      <c r="KZ266" s="11"/>
      <c r="LA266" s="11"/>
      <c r="LB266" s="11"/>
      <c r="LC266" s="11"/>
      <c r="LD266" s="11"/>
      <c r="LE266" s="11"/>
      <c r="LF266" s="11"/>
      <c r="LG266" s="11"/>
      <c r="LH266" s="11"/>
      <c r="LI266" s="11"/>
      <c r="LJ266" s="11"/>
      <c r="LK266" s="11"/>
      <c r="LL266" s="11"/>
      <c r="LM266" s="11"/>
      <c r="LN266" s="11"/>
      <c r="LO266" s="11"/>
      <c r="LP266" s="11"/>
      <c r="LQ266" s="11"/>
      <c r="LR266" s="11"/>
      <c r="LS266" s="11"/>
      <c r="LT266" s="11"/>
      <c r="LU266" s="11"/>
      <c r="LV266" s="11"/>
      <c r="LW266" s="11"/>
      <c r="LX266" s="11"/>
      <c r="LY266" s="11"/>
      <c r="LZ266" s="11"/>
      <c r="MA266" s="11"/>
      <c r="MB266" s="11"/>
      <c r="MC266" s="11"/>
      <c r="MD266" s="11"/>
      <c r="ME266" s="11"/>
      <c r="MF266" s="11"/>
      <c r="MG266" s="11"/>
      <c r="MH266" s="11"/>
      <c r="MI266" s="11"/>
      <c r="MJ266" s="11"/>
      <c r="MK266" s="11"/>
      <c r="ML266" s="11"/>
      <c r="MM266" s="11"/>
      <c r="MN266" s="11"/>
      <c r="MO266" s="11"/>
      <c r="MP266" s="11"/>
      <c r="MQ266" s="11"/>
      <c r="MR266" s="11"/>
      <c r="MS266" s="11"/>
      <c r="MT266" s="11"/>
      <c r="MU266" s="11"/>
      <c r="MV266" s="11"/>
      <c r="MW266" s="11"/>
      <c r="MX266" s="11"/>
      <c r="MY266" s="11"/>
      <c r="MZ266" s="11"/>
      <c r="NA266" s="11"/>
      <c r="NB266" s="11"/>
      <c r="NC266" s="11"/>
      <c r="ND266" s="11"/>
      <c r="NE266" s="11"/>
      <c r="NF266" s="11"/>
      <c r="NG266" s="11"/>
      <c r="NH266" s="11"/>
      <c r="NI266" s="11"/>
      <c r="NJ266" s="11"/>
      <c r="NK266" s="11"/>
      <c r="NL266" s="11"/>
      <c r="NM266" s="11"/>
      <c r="NN266" s="11"/>
      <c r="NO266" s="11"/>
      <c r="NP266" s="11"/>
      <c r="NQ266" s="11"/>
      <c r="NR266" s="11"/>
      <c r="NS266" s="11"/>
      <c r="NT266" s="11"/>
      <c r="NU266" s="11"/>
      <c r="NV266" s="11"/>
      <c r="NW266" s="11"/>
      <c r="NX266" s="11"/>
      <c r="NY266" s="11"/>
      <c r="NZ266" s="11"/>
      <c r="OA266" s="11"/>
      <c r="OB266" s="11"/>
      <c r="OC266" s="11"/>
      <c r="OD266" s="11"/>
      <c r="OE266" s="11"/>
      <c r="OF266" s="11"/>
      <c r="OG266" s="11"/>
      <c r="OH266" s="11"/>
      <c r="OI266" s="11"/>
      <c r="OJ266" s="11"/>
      <c r="OK266" s="11"/>
      <c r="OL266" s="11"/>
      <c r="OM266" s="11"/>
      <c r="ON266" s="11"/>
      <c r="OO266" s="11"/>
      <c r="OP266" s="11"/>
      <c r="OQ266" s="11"/>
      <c r="OR266" s="11"/>
      <c r="OS266" s="11"/>
      <c r="OT266" s="11"/>
      <c r="OU266" s="11"/>
      <c r="OV266" s="11"/>
      <c r="OW266" s="11"/>
      <c r="OX266" s="11"/>
      <c r="OY266" s="11"/>
      <c r="OZ266" s="11"/>
      <c r="PA266" s="11"/>
      <c r="PB266" s="11"/>
      <c r="PC266" s="11"/>
      <c r="PD266" s="11"/>
      <c r="PE266" s="11"/>
      <c r="PF266" s="11"/>
      <c r="PG266" s="11"/>
      <c r="PH266" s="11"/>
      <c r="PI266" s="11"/>
      <c r="PJ266" s="11"/>
      <c r="PK266" s="11"/>
      <c r="PL266" s="11"/>
      <c r="PM266" s="11"/>
      <c r="PN266" s="11"/>
      <c r="PO266" s="11"/>
      <c r="PP266" s="11"/>
      <c r="PQ266" s="11"/>
      <c r="PR266" s="11"/>
      <c r="PS266" s="11"/>
      <c r="PT266" s="11"/>
      <c r="PU266" s="11"/>
      <c r="PV266" s="11"/>
      <c r="PW266" s="11"/>
      <c r="PX266" s="11"/>
      <c r="PY266" s="11"/>
      <c r="PZ266" s="11"/>
      <c r="QA266" s="11"/>
      <c r="QB266" s="11"/>
      <c r="QC266" s="11"/>
      <c r="QD266" s="11"/>
      <c r="QE266" s="11"/>
      <c r="QF266" s="11"/>
      <c r="QG266" s="11"/>
      <c r="QH266" s="11"/>
      <c r="QI266" s="11"/>
      <c r="QJ266" s="11"/>
      <c r="QK266" s="11"/>
      <c r="QL266" s="11"/>
      <c r="QM266" s="11"/>
      <c r="QN266" s="11"/>
      <c r="QO266" s="11"/>
      <c r="QP266" s="11"/>
      <c r="QQ266" s="11"/>
      <c r="QR266" s="11"/>
      <c r="QS266" s="11"/>
      <c r="QT266" s="11"/>
      <c r="QU266" s="11"/>
      <c r="QV266" s="11"/>
      <c r="QW266" s="11"/>
      <c r="QX266" s="11"/>
      <c r="QY266" s="11"/>
      <c r="QZ266" s="11"/>
      <c r="RA266" s="11"/>
      <c r="RB266" s="11"/>
      <c r="RC266" s="11"/>
      <c r="RD266" s="11"/>
      <c r="RE266" s="11"/>
      <c r="RF266" s="11"/>
      <c r="RG266" s="11"/>
      <c r="RH266" s="11"/>
      <c r="RI266" s="11"/>
      <c r="RJ266" s="11"/>
      <c r="RK266" s="11"/>
      <c r="RL266" s="11"/>
      <c r="RM266" s="11"/>
      <c r="RN266" s="11"/>
      <c r="RO266" s="11"/>
      <c r="RP266" s="11"/>
      <c r="RQ266" s="11"/>
      <c r="RR266" s="11"/>
      <c r="RS266" s="11"/>
      <c r="RT266" s="11"/>
      <c r="RU266" s="11"/>
      <c r="RV266" s="11"/>
      <c r="RW266" s="11"/>
      <c r="RX266" s="11"/>
      <c r="RY266" s="11"/>
      <c r="RZ266" s="11"/>
      <c r="SA266" s="11"/>
      <c r="SB266" s="11"/>
      <c r="SC266" s="11"/>
      <c r="SD266" s="11"/>
      <c r="SE266" s="11"/>
      <c r="SF266" s="11"/>
      <c r="SG266" s="11"/>
      <c r="SH266" s="11"/>
      <c r="SI266" s="11"/>
      <c r="SJ266" s="11"/>
      <c r="SK266" s="11"/>
      <c r="SL266" s="11"/>
      <c r="SM266" s="11"/>
      <c r="SN266" s="11"/>
      <c r="SO266" s="11"/>
      <c r="SP266" s="11"/>
      <c r="SQ266" s="11"/>
      <c r="SR266" s="11"/>
      <c r="SS266" s="11"/>
      <c r="ST266" s="11"/>
      <c r="SU266" s="11"/>
      <c r="SV266" s="11"/>
      <c r="SW266" s="11"/>
      <c r="SX266" s="11"/>
      <c r="SY266" s="11"/>
      <c r="SZ266" s="11"/>
      <c r="TA266" s="11"/>
      <c r="TB266" s="11"/>
      <c r="TC266" s="11"/>
      <c r="TD266" s="11"/>
      <c r="TE266" s="11"/>
      <c r="TF266" s="11"/>
      <c r="TG266" s="11"/>
      <c r="TH266" s="11"/>
      <c r="TI266" s="11"/>
      <c r="TJ266" s="11"/>
      <c r="TK266" s="11"/>
      <c r="TL266" s="11"/>
      <c r="TM266" s="11"/>
      <c r="TN266" s="11"/>
      <c r="TO266" s="11"/>
      <c r="TP266" s="11"/>
      <c r="TQ266" s="11"/>
      <c r="TR266" s="11"/>
      <c r="TS266" s="11"/>
      <c r="TT266" s="11"/>
      <c r="TU266" s="11"/>
      <c r="TV266" s="11"/>
      <c r="TW266" s="11"/>
      <c r="TX266" s="11"/>
      <c r="TY266" s="11"/>
      <c r="TZ266" s="11"/>
      <c r="UA266" s="11"/>
      <c r="UB266" s="11"/>
      <c r="UC266" s="11"/>
      <c r="UD266" s="11"/>
      <c r="UE266" s="11"/>
      <c r="UF266" s="11"/>
      <c r="UG266" s="11"/>
      <c r="UH266" s="11"/>
      <c r="UI266" s="11"/>
      <c r="UJ266" s="11"/>
      <c r="UK266" s="11"/>
      <c r="UL266" s="11"/>
      <c r="UM266" s="11"/>
      <c r="UN266" s="11"/>
      <c r="UO266" s="11"/>
      <c r="UP266" s="11"/>
      <c r="UQ266" s="11"/>
      <c r="UR266" s="11"/>
      <c r="US266" s="11"/>
      <c r="UT266" s="11"/>
      <c r="UU266" s="11"/>
      <c r="UV266" s="11"/>
      <c r="UW266" s="11"/>
      <c r="UX266" s="11"/>
      <c r="UY266" s="11"/>
      <c r="UZ266" s="11"/>
      <c r="VA266" s="11"/>
      <c r="VB266" s="11"/>
      <c r="VC266" s="11"/>
      <c r="VD266" s="11"/>
      <c r="VE266" s="11"/>
      <c r="VF266" s="11"/>
      <c r="VG266" s="11"/>
      <c r="VH266" s="11"/>
      <c r="VI266" s="11"/>
      <c r="VJ266" s="11"/>
      <c r="VK266" s="11"/>
      <c r="VL266" s="11"/>
      <c r="VM266" s="11"/>
      <c r="VN266" s="11"/>
      <c r="VO266" s="11"/>
      <c r="VP266" s="11"/>
      <c r="VQ266" s="11"/>
      <c r="VR266" s="11"/>
      <c r="VS266" s="11"/>
      <c r="VT266" s="11"/>
      <c r="VU266" s="11"/>
      <c r="VV266" s="11"/>
      <c r="VW266" s="11"/>
      <c r="VX266" s="11"/>
      <c r="VY266" s="11"/>
      <c r="VZ266" s="11"/>
      <c r="WA266" s="11"/>
      <c r="WB266" s="11"/>
      <c r="WC266" s="11"/>
      <c r="WD266" s="11"/>
      <c r="WE266" s="11"/>
      <c r="WF266" s="11"/>
      <c r="WG266" s="11"/>
      <c r="WH266" s="11"/>
      <c r="WI266" s="11"/>
      <c r="WJ266" s="11"/>
      <c r="WK266" s="11"/>
      <c r="WL266" s="11"/>
      <c r="WM266" s="11"/>
      <c r="WN266" s="11"/>
      <c r="WO266" s="11"/>
      <c r="WP266" s="11"/>
      <c r="WQ266" s="11"/>
      <c r="WR266" s="11"/>
      <c r="WS266" s="11"/>
      <c r="WT266" s="11"/>
      <c r="WU266" s="11"/>
      <c r="WV266" s="11"/>
      <c r="WW266" s="11"/>
      <c r="WX266" s="11"/>
      <c r="WY266" s="11"/>
      <c r="WZ266" s="11"/>
      <c r="XA266" s="11"/>
      <c r="XB266" s="11"/>
      <c r="XC266" s="11"/>
      <c r="XD266" s="11"/>
      <c r="XE266" s="11"/>
      <c r="XF266" s="11"/>
      <c r="XG266" s="11"/>
      <c r="XH266" s="11"/>
      <c r="XI266" s="11"/>
      <c r="XJ266" s="11"/>
      <c r="XK266" s="11"/>
      <c r="XL266" s="11"/>
      <c r="XM266" s="11"/>
      <c r="XN266" s="11"/>
      <c r="XO266" s="11"/>
      <c r="XP266" s="11"/>
      <c r="XQ266" s="11"/>
      <c r="XR266" s="11"/>
      <c r="XS266" s="11"/>
      <c r="XT266" s="11"/>
      <c r="XU266" s="11"/>
      <c r="XV266" s="11"/>
      <c r="XW266" s="11"/>
      <c r="XX266" s="11"/>
      <c r="XY266" s="11"/>
      <c r="XZ266" s="11"/>
      <c r="YA266" s="11"/>
      <c r="YB266" s="11"/>
      <c r="YC266" s="11"/>
      <c r="YD266" s="11"/>
      <c r="YE266" s="11"/>
      <c r="YF266" s="11"/>
      <c r="YG266" s="11"/>
      <c r="YH266" s="11"/>
      <c r="YI266" s="11"/>
      <c r="YJ266" s="11"/>
      <c r="YK266" s="11"/>
      <c r="YL266" s="11"/>
      <c r="YM266" s="11"/>
      <c r="YN266" s="11"/>
      <c r="YO266" s="11"/>
      <c r="YP266" s="11"/>
      <c r="YQ266" s="11"/>
      <c r="YR266" s="11"/>
      <c r="YS266" s="11"/>
      <c r="YT266" s="11"/>
      <c r="YU266" s="11"/>
      <c r="YV266" s="11"/>
      <c r="YW266" s="11"/>
      <c r="YX266" s="11"/>
      <c r="YY266" s="11"/>
      <c r="YZ266" s="11"/>
      <c r="ZA266" s="11"/>
      <c r="ZB266" s="11"/>
      <c r="ZC266" s="11"/>
      <c r="ZD266" s="11"/>
      <c r="ZE266" s="11"/>
      <c r="ZF266" s="11"/>
      <c r="ZG266" s="11"/>
      <c r="ZH266" s="11"/>
      <c r="ZI266" s="11"/>
      <c r="ZJ266" s="11"/>
      <c r="ZK266" s="11"/>
      <c r="ZL266" s="11"/>
      <c r="ZM266" s="11"/>
      <c r="ZN266" s="11"/>
      <c r="ZO266" s="11"/>
      <c r="ZP266" s="11"/>
      <c r="ZQ266" s="11"/>
      <c r="ZR266" s="11"/>
      <c r="ZS266" s="11"/>
      <c r="ZT266" s="11"/>
      <c r="ZU266" s="11"/>
      <c r="ZV266" s="11"/>
      <c r="ZW266" s="11"/>
      <c r="ZX266" s="11"/>
      <c r="ZY266" s="11"/>
      <c r="ZZ266" s="11"/>
      <c r="AAA266" s="11"/>
      <c r="AAB266" s="11"/>
      <c r="AAC266" s="11"/>
      <c r="AAD266" s="11"/>
      <c r="AAE266" s="11"/>
      <c r="AAF266" s="11"/>
      <c r="AAG266" s="11"/>
      <c r="AAH266" s="11"/>
      <c r="AAI266" s="11"/>
      <c r="AAJ266" s="11"/>
      <c r="AAK266" s="11"/>
      <c r="AAL266" s="11"/>
      <c r="AAM266" s="11"/>
      <c r="AAN266" s="11"/>
      <c r="AAO266" s="11"/>
      <c r="AAP266" s="11"/>
      <c r="AAQ266" s="11"/>
      <c r="AAR266" s="11"/>
      <c r="AAS266" s="11"/>
      <c r="AAT266" s="11"/>
      <c r="AAU266" s="11"/>
      <c r="AAV266" s="11"/>
      <c r="AAW266" s="11"/>
      <c r="AAX266" s="11"/>
      <c r="AAY266" s="11"/>
      <c r="AAZ266" s="11"/>
      <c r="ABA266" s="11"/>
      <c r="ABB266" s="11"/>
      <c r="ABC266" s="11"/>
      <c r="ABD266" s="11"/>
      <c r="ABE266" s="11"/>
      <c r="ABF266" s="11"/>
      <c r="ABG266" s="11"/>
      <c r="ABH266" s="11"/>
      <c r="ABI266" s="11"/>
      <c r="ABJ266" s="11"/>
      <c r="ABK266" s="11"/>
      <c r="ABL266" s="11"/>
      <c r="ABM266" s="11"/>
      <c r="ABN266" s="11"/>
      <c r="ABO266" s="11"/>
      <c r="ABP266" s="11"/>
      <c r="ABQ266" s="11"/>
      <c r="ABR266" s="11"/>
      <c r="ABS266" s="11"/>
      <c r="ABT266" s="11"/>
      <c r="ABU266" s="11"/>
      <c r="ABV266" s="11"/>
      <c r="ABW266" s="11"/>
      <c r="ABX266" s="11"/>
      <c r="ABY266" s="11"/>
      <c r="ABZ266" s="11"/>
      <c r="ACA266" s="11"/>
      <c r="ACB266" s="11"/>
      <c r="ACC266" s="11"/>
      <c r="ACD266" s="11"/>
      <c r="ACE266" s="11"/>
      <c r="ACF266" s="11"/>
      <c r="ACG266" s="11"/>
      <c r="ACH266" s="11"/>
      <c r="ACI266" s="11"/>
      <c r="ACJ266" s="11"/>
      <c r="ACK266" s="11"/>
      <c r="ACL266" s="11"/>
      <c r="ACM266" s="11"/>
      <c r="ACN266" s="11"/>
      <c r="ACO266" s="11"/>
      <c r="ACP266" s="11"/>
      <c r="ACQ266" s="11"/>
      <c r="ACR266" s="11"/>
      <c r="ACS266" s="11"/>
      <c r="ACT266" s="11"/>
      <c r="ACU266" s="11"/>
      <c r="ACV266" s="11"/>
      <c r="ACW266" s="11"/>
      <c r="ACX266" s="11"/>
      <c r="ACY266" s="11"/>
      <c r="ACZ266" s="11"/>
      <c r="ADA266" s="11"/>
      <c r="ADB266" s="11"/>
      <c r="ADC266" s="11"/>
      <c r="ADD266" s="11"/>
      <c r="ADE266" s="11"/>
      <c r="ADF266" s="11"/>
      <c r="ADG266" s="11"/>
      <c r="ADH266" s="11"/>
      <c r="ADI266" s="11"/>
      <c r="ADJ266" s="11"/>
      <c r="ADK266" s="11"/>
      <c r="ADL266" s="11"/>
      <c r="ADM266" s="11"/>
      <c r="ADN266" s="11"/>
      <c r="ADO266" s="11"/>
      <c r="ADP266" s="11"/>
      <c r="ADQ266" s="11"/>
      <c r="ADR266" s="11"/>
      <c r="ADS266" s="11"/>
      <c r="ADT266" s="11"/>
      <c r="ADU266" s="11"/>
      <c r="ADV266" s="11"/>
      <c r="ADW266" s="11"/>
      <c r="ADX266" s="11"/>
      <c r="ADY266" s="11"/>
      <c r="ADZ266" s="11"/>
      <c r="AEA266" s="11"/>
      <c r="AEB266" s="11"/>
      <c r="AEC266" s="11"/>
      <c r="AED266" s="11"/>
      <c r="AEE266" s="11"/>
      <c r="AEF266" s="11"/>
      <c r="AEG266" s="11"/>
      <c r="AEH266" s="11"/>
      <c r="AEI266" s="11"/>
      <c r="AEJ266" s="11"/>
      <c r="AEK266" s="11"/>
      <c r="AEL266" s="11"/>
      <c r="AEM266" s="11"/>
      <c r="AEN266" s="11"/>
      <c r="AEO266" s="11"/>
      <c r="AEP266" s="11"/>
      <c r="AEQ266" s="11"/>
      <c r="AER266" s="11"/>
      <c r="AES266" s="11"/>
      <c r="AET266" s="11"/>
      <c r="AEU266" s="11"/>
      <c r="AEV266" s="11"/>
      <c r="AEW266" s="11"/>
      <c r="AEX266" s="11"/>
      <c r="AEY266" s="11"/>
      <c r="AEZ266" s="11"/>
      <c r="AFA266" s="11"/>
      <c r="AFB266" s="11"/>
      <c r="AFC266" s="11"/>
      <c r="AFD266" s="11"/>
      <c r="AFE266" s="11"/>
      <c r="AFF266" s="11"/>
      <c r="AFG266" s="11"/>
      <c r="AFH266" s="11"/>
      <c r="AFI266" s="11"/>
      <c r="AFJ266" s="11"/>
      <c r="AFK266" s="11"/>
      <c r="AFL266" s="11"/>
      <c r="AFM266" s="11"/>
      <c r="AFN266" s="11"/>
      <c r="AFO266" s="11"/>
      <c r="AFP266" s="11"/>
      <c r="AFQ266" s="11"/>
      <c r="AFR266" s="11"/>
      <c r="AFS266" s="11"/>
      <c r="AFT266" s="11"/>
      <c r="AFU266" s="11"/>
      <c r="AFV266" s="11"/>
      <c r="AFW266" s="11"/>
      <c r="AFX266" s="11"/>
      <c r="AFY266" s="11"/>
      <c r="AFZ266" s="11"/>
      <c r="AGA266" s="11"/>
      <c r="AGB266" s="11"/>
      <c r="AGC266" s="11"/>
      <c r="AGD266" s="11"/>
      <c r="AGE266" s="11"/>
      <c r="AGF266" s="11"/>
      <c r="AGG266" s="11"/>
      <c r="AGH266" s="11"/>
      <c r="AGI266" s="11"/>
      <c r="AGJ266" s="11"/>
      <c r="AGK266" s="11"/>
      <c r="AGL266" s="11"/>
      <c r="AGM266" s="11"/>
      <c r="AGN266" s="11"/>
      <c r="AGO266" s="11"/>
      <c r="AGP266" s="11"/>
      <c r="AGQ266" s="11"/>
      <c r="AGR266" s="11"/>
      <c r="AGS266" s="11"/>
      <c r="AGT266" s="11"/>
      <c r="AGU266" s="11"/>
      <c r="AGV266" s="11"/>
      <c r="AGW266" s="11"/>
      <c r="AGX266" s="11"/>
      <c r="AGY266" s="11"/>
      <c r="AGZ266" s="11"/>
      <c r="AHA266" s="11"/>
      <c r="AHB266" s="11"/>
      <c r="AHC266" s="11"/>
      <c r="AHD266" s="11"/>
      <c r="AHE266" s="11"/>
      <c r="AHF266" s="11"/>
      <c r="AHG266" s="11"/>
      <c r="AHH266" s="11"/>
      <c r="AHI266" s="11"/>
      <c r="AHJ266" s="11"/>
      <c r="AHK266" s="11"/>
      <c r="AHL266" s="11"/>
      <c r="AHM266" s="11"/>
      <c r="AHN266" s="11"/>
      <c r="AHO266" s="11"/>
      <c r="AHP266" s="11"/>
      <c r="AHQ266" s="11"/>
      <c r="AHR266" s="11"/>
      <c r="AHS266" s="11"/>
      <c r="AHT266" s="11"/>
      <c r="AHU266" s="11"/>
      <c r="AHV266" s="11"/>
      <c r="AHW266" s="11"/>
      <c r="AHX266" s="11"/>
      <c r="AHY266" s="11"/>
      <c r="AHZ266" s="11"/>
      <c r="AIA266" s="11"/>
      <c r="AIB266" s="11"/>
      <c r="AIC266" s="11"/>
      <c r="AID266" s="11"/>
      <c r="AIE266" s="11"/>
      <c r="AIF266" s="11"/>
      <c r="AIG266" s="11"/>
      <c r="AIH266" s="11"/>
      <c r="AII266" s="11"/>
      <c r="AIJ266" s="11"/>
      <c r="AIK266" s="11"/>
      <c r="AIL266" s="11"/>
      <c r="AIM266" s="11"/>
      <c r="AIN266" s="11"/>
      <c r="AIO266" s="11"/>
      <c r="AIP266" s="11"/>
      <c r="AIQ266" s="11"/>
      <c r="AIR266" s="11"/>
      <c r="AIS266" s="11"/>
      <c r="AIT266" s="11"/>
      <c r="AIU266" s="11"/>
      <c r="AIV266" s="11"/>
      <c r="AIW266" s="11"/>
      <c r="AIX266" s="11"/>
      <c r="AIY266" s="11"/>
      <c r="AIZ266" s="11"/>
      <c r="AJA266" s="11"/>
      <c r="AJB266" s="11"/>
      <c r="AJC266" s="11"/>
      <c r="AJD266" s="11"/>
      <c r="AJE266" s="11"/>
      <c r="AJF266" s="11"/>
      <c r="AJG266" s="11"/>
      <c r="AJH266" s="11"/>
      <c r="AJI266" s="11"/>
      <c r="AJJ266" s="11"/>
      <c r="AJK266" s="11"/>
      <c r="AJL266" s="11"/>
      <c r="AJM266" s="11"/>
      <c r="AJN266" s="11"/>
      <c r="AJO266" s="11"/>
      <c r="AJP266" s="11"/>
      <c r="AJQ266" s="11"/>
      <c r="AJR266" s="11"/>
      <c r="AJS266" s="11"/>
      <c r="AJT266" s="11"/>
      <c r="AJU266" s="11"/>
      <c r="AJV266" s="11"/>
      <c r="AJW266" s="11"/>
      <c r="AJX266" s="11"/>
      <c r="AJY266" s="11"/>
      <c r="AJZ266" s="11"/>
      <c r="AKA266" s="11"/>
      <c r="AKB266" s="11"/>
      <c r="AKC266" s="11"/>
      <c r="AKD266" s="11"/>
      <c r="AKE266" s="11"/>
      <c r="AKF266" s="11"/>
      <c r="AKG266" s="11"/>
      <c r="AKH266" s="11"/>
      <c r="AKI266" s="11"/>
      <c r="AKJ266" s="11"/>
      <c r="AKK266" s="11"/>
      <c r="AKL266" s="11"/>
      <c r="AKM266" s="11"/>
      <c r="AKN266" s="11"/>
      <c r="AKO266" s="11"/>
      <c r="AKP266" s="11"/>
      <c r="AKQ266" s="11"/>
      <c r="AKR266" s="11"/>
      <c r="AKS266" s="11"/>
      <c r="AKT266" s="11"/>
      <c r="AKU266" s="11"/>
      <c r="AKV266" s="11"/>
      <c r="AKW266" s="11"/>
      <c r="AKX266" s="11"/>
      <c r="AKY266" s="11"/>
      <c r="AKZ266" s="11"/>
      <c r="ALA266" s="11"/>
      <c r="ALB266" s="11"/>
      <c r="ALC266" s="11"/>
      <c r="ALD266" s="11"/>
      <c r="ALE266" s="11"/>
      <c r="ALF266" s="11"/>
      <c r="ALG266" s="11"/>
      <c r="ALH266" s="11"/>
      <c r="ALI266" s="11"/>
      <c r="ALJ266" s="11"/>
      <c r="ALK266" s="11"/>
      <c r="ALL266" s="11"/>
      <c r="ALM266" s="11"/>
      <c r="ALN266" s="11"/>
      <c r="ALO266" s="11"/>
      <c r="ALP266" s="11"/>
      <c r="ALQ266" s="11"/>
      <c r="ALR266" s="11"/>
      <c r="ALS266" s="11"/>
      <c r="ALT266" s="11"/>
      <c r="ALU266" s="11"/>
      <c r="ALV266" s="11"/>
      <c r="ALW266" s="11"/>
      <c r="ALX266" s="11"/>
      <c r="ALY266" s="11"/>
      <c r="ALZ266" s="11"/>
      <c r="AMA266" s="11"/>
      <c r="AMB266" s="11"/>
      <c r="AMC266" s="11"/>
    </row>
    <row r="267" spans="1:1017" s="50" customFormat="1" ht="24.75" customHeight="1">
      <c r="A267" s="9">
        <v>28</v>
      </c>
      <c r="B267" s="9" t="s">
        <v>143</v>
      </c>
      <c r="C267" s="10" t="s">
        <v>141</v>
      </c>
      <c r="D267" s="14">
        <v>23</v>
      </c>
      <c r="E267" s="14">
        <v>34</v>
      </c>
      <c r="F267" s="14">
        <v>30</v>
      </c>
      <c r="G267" s="14">
        <v>4</v>
      </c>
      <c r="H267" s="15">
        <v>1134</v>
      </c>
      <c r="I267" s="15">
        <v>1025.3</v>
      </c>
      <c r="J267" s="15">
        <f>72+36.7</f>
        <v>108.7</v>
      </c>
      <c r="K267" s="14">
        <v>69</v>
      </c>
      <c r="L267" s="14">
        <v>59</v>
      </c>
      <c r="M267" s="14">
        <v>10</v>
      </c>
      <c r="N267" s="154" t="s">
        <v>682</v>
      </c>
      <c r="O267" s="155" t="s">
        <v>686</v>
      </c>
      <c r="P267" s="153" t="s">
        <v>679</v>
      </c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  <c r="IY267" s="11"/>
      <c r="IZ267" s="11"/>
      <c r="JA267" s="11"/>
      <c r="JB267" s="11"/>
      <c r="JC267" s="11"/>
      <c r="JD267" s="11"/>
      <c r="JE267" s="11"/>
      <c r="JF267" s="11"/>
      <c r="JG267" s="11"/>
      <c r="JH267" s="11"/>
      <c r="JI267" s="11"/>
      <c r="JJ267" s="11"/>
      <c r="JK267" s="11"/>
      <c r="JL267" s="11"/>
      <c r="JM267" s="11"/>
      <c r="JN267" s="11"/>
      <c r="JO267" s="11"/>
      <c r="JP267" s="11"/>
      <c r="JQ267" s="11"/>
      <c r="JR267" s="11"/>
      <c r="JS267" s="11"/>
      <c r="JT267" s="11"/>
      <c r="JU267" s="11"/>
      <c r="JV267" s="11"/>
      <c r="JW267" s="11"/>
      <c r="JX267" s="11"/>
      <c r="JY267" s="11"/>
      <c r="JZ267" s="11"/>
      <c r="KA267" s="11"/>
      <c r="KB267" s="11"/>
      <c r="KC267" s="11"/>
      <c r="KD267" s="11"/>
      <c r="KE267" s="11"/>
      <c r="KF267" s="11"/>
      <c r="KG267" s="11"/>
      <c r="KH267" s="11"/>
      <c r="KI267" s="11"/>
      <c r="KJ267" s="11"/>
      <c r="KK267" s="11"/>
      <c r="KL267" s="11"/>
      <c r="KM267" s="11"/>
      <c r="KN267" s="11"/>
      <c r="KO267" s="11"/>
      <c r="KP267" s="11"/>
      <c r="KQ267" s="11"/>
      <c r="KR267" s="11"/>
      <c r="KS267" s="11"/>
      <c r="KT267" s="11"/>
      <c r="KU267" s="11"/>
      <c r="KV267" s="11"/>
      <c r="KW267" s="11"/>
      <c r="KX267" s="11"/>
      <c r="KY267" s="11"/>
      <c r="KZ267" s="11"/>
      <c r="LA267" s="11"/>
      <c r="LB267" s="11"/>
      <c r="LC267" s="11"/>
      <c r="LD267" s="11"/>
      <c r="LE267" s="11"/>
      <c r="LF267" s="11"/>
      <c r="LG267" s="11"/>
      <c r="LH267" s="11"/>
      <c r="LI267" s="11"/>
      <c r="LJ267" s="11"/>
      <c r="LK267" s="11"/>
      <c r="LL267" s="11"/>
      <c r="LM267" s="11"/>
      <c r="LN267" s="11"/>
      <c r="LO267" s="11"/>
      <c r="LP267" s="11"/>
      <c r="LQ267" s="11"/>
      <c r="LR267" s="11"/>
      <c r="LS267" s="11"/>
      <c r="LT267" s="11"/>
      <c r="LU267" s="11"/>
      <c r="LV267" s="11"/>
      <c r="LW267" s="11"/>
      <c r="LX267" s="11"/>
      <c r="LY267" s="11"/>
      <c r="LZ267" s="11"/>
      <c r="MA267" s="11"/>
      <c r="MB267" s="11"/>
      <c r="MC267" s="11"/>
      <c r="MD267" s="11"/>
      <c r="ME267" s="11"/>
      <c r="MF267" s="11"/>
      <c r="MG267" s="11"/>
      <c r="MH267" s="11"/>
      <c r="MI267" s="11"/>
      <c r="MJ267" s="11"/>
      <c r="MK267" s="11"/>
      <c r="ML267" s="11"/>
      <c r="MM267" s="11"/>
      <c r="MN267" s="11"/>
      <c r="MO267" s="11"/>
      <c r="MP267" s="11"/>
      <c r="MQ267" s="11"/>
      <c r="MR267" s="11"/>
      <c r="MS267" s="11"/>
      <c r="MT267" s="11"/>
      <c r="MU267" s="11"/>
      <c r="MV267" s="11"/>
      <c r="MW267" s="11"/>
      <c r="MX267" s="11"/>
      <c r="MY267" s="11"/>
      <c r="MZ267" s="11"/>
      <c r="NA267" s="11"/>
      <c r="NB267" s="11"/>
      <c r="NC267" s="11"/>
      <c r="ND267" s="11"/>
      <c r="NE267" s="11"/>
      <c r="NF267" s="11"/>
      <c r="NG267" s="11"/>
      <c r="NH267" s="11"/>
      <c r="NI267" s="11"/>
      <c r="NJ267" s="11"/>
      <c r="NK267" s="11"/>
      <c r="NL267" s="11"/>
      <c r="NM267" s="11"/>
      <c r="NN267" s="11"/>
      <c r="NO267" s="11"/>
      <c r="NP267" s="11"/>
      <c r="NQ267" s="11"/>
      <c r="NR267" s="11"/>
      <c r="NS267" s="11"/>
      <c r="NT267" s="11"/>
      <c r="NU267" s="11"/>
      <c r="NV267" s="11"/>
      <c r="NW267" s="11"/>
      <c r="NX267" s="11"/>
      <c r="NY267" s="11"/>
      <c r="NZ267" s="11"/>
      <c r="OA267" s="11"/>
      <c r="OB267" s="11"/>
      <c r="OC267" s="11"/>
      <c r="OD267" s="11"/>
      <c r="OE267" s="11"/>
      <c r="OF267" s="11"/>
      <c r="OG267" s="11"/>
      <c r="OH267" s="11"/>
      <c r="OI267" s="11"/>
      <c r="OJ267" s="11"/>
      <c r="OK267" s="11"/>
      <c r="OL267" s="11"/>
      <c r="OM267" s="11"/>
      <c r="ON267" s="11"/>
      <c r="OO267" s="11"/>
      <c r="OP267" s="11"/>
      <c r="OQ267" s="11"/>
      <c r="OR267" s="11"/>
      <c r="OS267" s="11"/>
      <c r="OT267" s="11"/>
      <c r="OU267" s="11"/>
      <c r="OV267" s="11"/>
      <c r="OW267" s="11"/>
      <c r="OX267" s="11"/>
      <c r="OY267" s="11"/>
      <c r="OZ267" s="11"/>
      <c r="PA267" s="11"/>
      <c r="PB267" s="11"/>
      <c r="PC267" s="11"/>
      <c r="PD267" s="11"/>
      <c r="PE267" s="11"/>
      <c r="PF267" s="11"/>
      <c r="PG267" s="11"/>
      <c r="PH267" s="11"/>
      <c r="PI267" s="11"/>
      <c r="PJ267" s="11"/>
      <c r="PK267" s="11"/>
      <c r="PL267" s="11"/>
      <c r="PM267" s="11"/>
      <c r="PN267" s="11"/>
      <c r="PO267" s="11"/>
      <c r="PP267" s="11"/>
      <c r="PQ267" s="11"/>
      <c r="PR267" s="11"/>
      <c r="PS267" s="11"/>
      <c r="PT267" s="11"/>
      <c r="PU267" s="11"/>
      <c r="PV267" s="11"/>
      <c r="PW267" s="11"/>
      <c r="PX267" s="11"/>
      <c r="PY267" s="11"/>
      <c r="PZ267" s="11"/>
      <c r="QA267" s="11"/>
      <c r="QB267" s="11"/>
      <c r="QC267" s="11"/>
      <c r="QD267" s="11"/>
      <c r="QE267" s="11"/>
      <c r="QF267" s="11"/>
      <c r="QG267" s="11"/>
      <c r="QH267" s="11"/>
      <c r="QI267" s="11"/>
      <c r="QJ267" s="11"/>
      <c r="QK267" s="11"/>
      <c r="QL267" s="11"/>
      <c r="QM267" s="11"/>
      <c r="QN267" s="11"/>
      <c r="QO267" s="11"/>
      <c r="QP267" s="11"/>
      <c r="QQ267" s="11"/>
      <c r="QR267" s="11"/>
      <c r="QS267" s="11"/>
      <c r="QT267" s="11"/>
      <c r="QU267" s="11"/>
      <c r="QV267" s="11"/>
      <c r="QW267" s="11"/>
      <c r="QX267" s="11"/>
      <c r="QY267" s="11"/>
      <c r="QZ267" s="11"/>
      <c r="RA267" s="11"/>
      <c r="RB267" s="11"/>
      <c r="RC267" s="11"/>
      <c r="RD267" s="11"/>
      <c r="RE267" s="11"/>
      <c r="RF267" s="11"/>
      <c r="RG267" s="11"/>
      <c r="RH267" s="11"/>
      <c r="RI267" s="11"/>
      <c r="RJ267" s="11"/>
      <c r="RK267" s="11"/>
      <c r="RL267" s="11"/>
      <c r="RM267" s="11"/>
      <c r="RN267" s="11"/>
      <c r="RO267" s="11"/>
      <c r="RP267" s="11"/>
      <c r="RQ267" s="11"/>
      <c r="RR267" s="11"/>
      <c r="RS267" s="11"/>
      <c r="RT267" s="11"/>
      <c r="RU267" s="11"/>
      <c r="RV267" s="11"/>
      <c r="RW267" s="11"/>
      <c r="RX267" s="11"/>
      <c r="RY267" s="11"/>
      <c r="RZ267" s="11"/>
      <c r="SA267" s="11"/>
      <c r="SB267" s="11"/>
      <c r="SC267" s="11"/>
      <c r="SD267" s="11"/>
      <c r="SE267" s="11"/>
      <c r="SF267" s="11"/>
      <c r="SG267" s="11"/>
      <c r="SH267" s="11"/>
      <c r="SI267" s="11"/>
      <c r="SJ267" s="11"/>
      <c r="SK267" s="11"/>
      <c r="SL267" s="11"/>
      <c r="SM267" s="11"/>
      <c r="SN267" s="11"/>
      <c r="SO267" s="11"/>
      <c r="SP267" s="11"/>
      <c r="SQ267" s="11"/>
      <c r="SR267" s="11"/>
      <c r="SS267" s="11"/>
      <c r="ST267" s="11"/>
      <c r="SU267" s="11"/>
      <c r="SV267" s="11"/>
      <c r="SW267" s="11"/>
      <c r="SX267" s="11"/>
      <c r="SY267" s="11"/>
      <c r="SZ267" s="11"/>
      <c r="TA267" s="11"/>
      <c r="TB267" s="11"/>
      <c r="TC267" s="11"/>
      <c r="TD267" s="11"/>
      <c r="TE267" s="11"/>
      <c r="TF267" s="11"/>
      <c r="TG267" s="11"/>
      <c r="TH267" s="11"/>
      <c r="TI267" s="11"/>
      <c r="TJ267" s="11"/>
      <c r="TK267" s="11"/>
      <c r="TL267" s="11"/>
      <c r="TM267" s="11"/>
      <c r="TN267" s="11"/>
      <c r="TO267" s="11"/>
      <c r="TP267" s="11"/>
      <c r="TQ267" s="11"/>
      <c r="TR267" s="11"/>
      <c r="TS267" s="11"/>
      <c r="TT267" s="11"/>
      <c r="TU267" s="11"/>
      <c r="TV267" s="11"/>
      <c r="TW267" s="11"/>
      <c r="TX267" s="11"/>
      <c r="TY267" s="11"/>
      <c r="TZ267" s="11"/>
      <c r="UA267" s="11"/>
      <c r="UB267" s="11"/>
      <c r="UC267" s="11"/>
      <c r="UD267" s="11"/>
      <c r="UE267" s="11"/>
      <c r="UF267" s="11"/>
      <c r="UG267" s="11"/>
      <c r="UH267" s="11"/>
      <c r="UI267" s="11"/>
      <c r="UJ267" s="11"/>
      <c r="UK267" s="11"/>
      <c r="UL267" s="11"/>
      <c r="UM267" s="11"/>
      <c r="UN267" s="11"/>
      <c r="UO267" s="11"/>
      <c r="UP267" s="11"/>
      <c r="UQ267" s="11"/>
      <c r="UR267" s="11"/>
      <c r="US267" s="11"/>
      <c r="UT267" s="11"/>
      <c r="UU267" s="11"/>
      <c r="UV267" s="11"/>
      <c r="UW267" s="11"/>
      <c r="UX267" s="11"/>
      <c r="UY267" s="11"/>
      <c r="UZ267" s="11"/>
      <c r="VA267" s="11"/>
      <c r="VB267" s="11"/>
      <c r="VC267" s="11"/>
      <c r="VD267" s="11"/>
      <c r="VE267" s="11"/>
      <c r="VF267" s="11"/>
      <c r="VG267" s="11"/>
      <c r="VH267" s="11"/>
      <c r="VI267" s="11"/>
      <c r="VJ267" s="11"/>
      <c r="VK267" s="11"/>
      <c r="VL267" s="11"/>
      <c r="VM267" s="11"/>
      <c r="VN267" s="11"/>
      <c r="VO267" s="11"/>
      <c r="VP267" s="11"/>
      <c r="VQ267" s="11"/>
      <c r="VR267" s="11"/>
      <c r="VS267" s="11"/>
      <c r="VT267" s="11"/>
      <c r="VU267" s="11"/>
      <c r="VV267" s="11"/>
      <c r="VW267" s="11"/>
      <c r="VX267" s="11"/>
      <c r="VY267" s="11"/>
      <c r="VZ267" s="11"/>
      <c r="WA267" s="11"/>
      <c r="WB267" s="11"/>
      <c r="WC267" s="11"/>
      <c r="WD267" s="11"/>
      <c r="WE267" s="11"/>
      <c r="WF267" s="11"/>
      <c r="WG267" s="11"/>
      <c r="WH267" s="11"/>
      <c r="WI267" s="11"/>
      <c r="WJ267" s="11"/>
      <c r="WK267" s="11"/>
      <c r="WL267" s="11"/>
      <c r="WM267" s="11"/>
      <c r="WN267" s="11"/>
      <c r="WO267" s="11"/>
      <c r="WP267" s="11"/>
      <c r="WQ267" s="11"/>
      <c r="WR267" s="11"/>
      <c r="WS267" s="11"/>
      <c r="WT267" s="11"/>
      <c r="WU267" s="11"/>
      <c r="WV267" s="11"/>
      <c r="WW267" s="11"/>
      <c r="WX267" s="11"/>
      <c r="WY267" s="11"/>
      <c r="WZ267" s="11"/>
      <c r="XA267" s="11"/>
      <c r="XB267" s="11"/>
      <c r="XC267" s="11"/>
      <c r="XD267" s="11"/>
      <c r="XE267" s="11"/>
      <c r="XF267" s="11"/>
      <c r="XG267" s="11"/>
      <c r="XH267" s="11"/>
      <c r="XI267" s="11"/>
      <c r="XJ267" s="11"/>
      <c r="XK267" s="11"/>
      <c r="XL267" s="11"/>
      <c r="XM267" s="11"/>
      <c r="XN267" s="11"/>
      <c r="XO267" s="11"/>
      <c r="XP267" s="11"/>
      <c r="XQ267" s="11"/>
      <c r="XR267" s="11"/>
      <c r="XS267" s="11"/>
      <c r="XT267" s="11"/>
      <c r="XU267" s="11"/>
      <c r="XV267" s="11"/>
      <c r="XW267" s="11"/>
      <c r="XX267" s="11"/>
      <c r="XY267" s="11"/>
      <c r="XZ267" s="11"/>
      <c r="YA267" s="11"/>
      <c r="YB267" s="11"/>
      <c r="YC267" s="11"/>
      <c r="YD267" s="11"/>
      <c r="YE267" s="11"/>
      <c r="YF267" s="11"/>
      <c r="YG267" s="11"/>
      <c r="YH267" s="11"/>
      <c r="YI267" s="11"/>
      <c r="YJ267" s="11"/>
      <c r="YK267" s="11"/>
      <c r="YL267" s="11"/>
      <c r="YM267" s="11"/>
      <c r="YN267" s="11"/>
      <c r="YO267" s="11"/>
      <c r="YP267" s="11"/>
      <c r="YQ267" s="11"/>
      <c r="YR267" s="11"/>
      <c r="YS267" s="11"/>
      <c r="YT267" s="11"/>
      <c r="YU267" s="11"/>
      <c r="YV267" s="11"/>
      <c r="YW267" s="11"/>
      <c r="YX267" s="11"/>
      <c r="YY267" s="11"/>
      <c r="YZ267" s="11"/>
      <c r="ZA267" s="11"/>
      <c r="ZB267" s="11"/>
      <c r="ZC267" s="11"/>
      <c r="ZD267" s="11"/>
      <c r="ZE267" s="11"/>
      <c r="ZF267" s="11"/>
      <c r="ZG267" s="11"/>
      <c r="ZH267" s="11"/>
      <c r="ZI267" s="11"/>
      <c r="ZJ267" s="11"/>
      <c r="ZK267" s="11"/>
      <c r="ZL267" s="11"/>
      <c r="ZM267" s="11"/>
      <c r="ZN267" s="11"/>
      <c r="ZO267" s="11"/>
      <c r="ZP267" s="11"/>
      <c r="ZQ267" s="11"/>
      <c r="ZR267" s="11"/>
      <c r="ZS267" s="11"/>
      <c r="ZT267" s="11"/>
      <c r="ZU267" s="11"/>
      <c r="ZV267" s="11"/>
      <c r="ZW267" s="11"/>
      <c r="ZX267" s="11"/>
      <c r="ZY267" s="11"/>
      <c r="ZZ267" s="11"/>
      <c r="AAA267" s="11"/>
      <c r="AAB267" s="11"/>
      <c r="AAC267" s="11"/>
      <c r="AAD267" s="11"/>
      <c r="AAE267" s="11"/>
      <c r="AAF267" s="11"/>
      <c r="AAG267" s="11"/>
      <c r="AAH267" s="11"/>
      <c r="AAI267" s="11"/>
      <c r="AAJ267" s="11"/>
      <c r="AAK267" s="11"/>
      <c r="AAL267" s="11"/>
      <c r="AAM267" s="11"/>
      <c r="AAN267" s="11"/>
      <c r="AAO267" s="11"/>
      <c r="AAP267" s="11"/>
      <c r="AAQ267" s="11"/>
      <c r="AAR267" s="11"/>
      <c r="AAS267" s="11"/>
      <c r="AAT267" s="11"/>
      <c r="AAU267" s="11"/>
      <c r="AAV267" s="11"/>
      <c r="AAW267" s="11"/>
      <c r="AAX267" s="11"/>
      <c r="AAY267" s="11"/>
      <c r="AAZ267" s="11"/>
      <c r="ABA267" s="11"/>
      <c r="ABB267" s="11"/>
      <c r="ABC267" s="11"/>
      <c r="ABD267" s="11"/>
      <c r="ABE267" s="11"/>
      <c r="ABF267" s="11"/>
      <c r="ABG267" s="11"/>
      <c r="ABH267" s="11"/>
      <c r="ABI267" s="11"/>
      <c r="ABJ267" s="11"/>
      <c r="ABK267" s="11"/>
      <c r="ABL267" s="11"/>
      <c r="ABM267" s="11"/>
      <c r="ABN267" s="11"/>
      <c r="ABO267" s="11"/>
      <c r="ABP267" s="11"/>
      <c r="ABQ267" s="11"/>
      <c r="ABR267" s="11"/>
      <c r="ABS267" s="11"/>
      <c r="ABT267" s="11"/>
      <c r="ABU267" s="11"/>
      <c r="ABV267" s="11"/>
      <c r="ABW267" s="11"/>
      <c r="ABX267" s="11"/>
      <c r="ABY267" s="11"/>
      <c r="ABZ267" s="11"/>
      <c r="ACA267" s="11"/>
      <c r="ACB267" s="11"/>
      <c r="ACC267" s="11"/>
      <c r="ACD267" s="11"/>
      <c r="ACE267" s="11"/>
      <c r="ACF267" s="11"/>
      <c r="ACG267" s="11"/>
      <c r="ACH267" s="11"/>
      <c r="ACI267" s="11"/>
      <c r="ACJ267" s="11"/>
      <c r="ACK267" s="11"/>
      <c r="ACL267" s="11"/>
      <c r="ACM267" s="11"/>
      <c r="ACN267" s="11"/>
      <c r="ACO267" s="11"/>
      <c r="ACP267" s="11"/>
      <c r="ACQ267" s="11"/>
      <c r="ACR267" s="11"/>
      <c r="ACS267" s="11"/>
      <c r="ACT267" s="11"/>
      <c r="ACU267" s="11"/>
      <c r="ACV267" s="11"/>
      <c r="ACW267" s="11"/>
      <c r="ACX267" s="11"/>
      <c r="ACY267" s="11"/>
      <c r="ACZ267" s="11"/>
      <c r="ADA267" s="11"/>
      <c r="ADB267" s="11"/>
      <c r="ADC267" s="11"/>
      <c r="ADD267" s="11"/>
      <c r="ADE267" s="11"/>
      <c r="ADF267" s="11"/>
      <c r="ADG267" s="11"/>
      <c r="ADH267" s="11"/>
      <c r="ADI267" s="11"/>
      <c r="ADJ267" s="11"/>
      <c r="ADK267" s="11"/>
      <c r="ADL267" s="11"/>
      <c r="ADM267" s="11"/>
      <c r="ADN267" s="11"/>
      <c r="ADO267" s="11"/>
      <c r="ADP267" s="11"/>
      <c r="ADQ267" s="11"/>
      <c r="ADR267" s="11"/>
      <c r="ADS267" s="11"/>
      <c r="ADT267" s="11"/>
      <c r="ADU267" s="11"/>
      <c r="ADV267" s="11"/>
      <c r="ADW267" s="11"/>
      <c r="ADX267" s="11"/>
      <c r="ADY267" s="11"/>
      <c r="ADZ267" s="11"/>
      <c r="AEA267" s="11"/>
      <c r="AEB267" s="11"/>
      <c r="AEC267" s="11"/>
      <c r="AED267" s="11"/>
      <c r="AEE267" s="11"/>
      <c r="AEF267" s="11"/>
      <c r="AEG267" s="11"/>
      <c r="AEH267" s="11"/>
      <c r="AEI267" s="11"/>
      <c r="AEJ267" s="11"/>
      <c r="AEK267" s="11"/>
      <c r="AEL267" s="11"/>
      <c r="AEM267" s="11"/>
      <c r="AEN267" s="11"/>
      <c r="AEO267" s="11"/>
      <c r="AEP267" s="11"/>
      <c r="AEQ267" s="11"/>
      <c r="AER267" s="11"/>
      <c r="AES267" s="11"/>
      <c r="AET267" s="11"/>
      <c r="AEU267" s="11"/>
      <c r="AEV267" s="11"/>
      <c r="AEW267" s="11"/>
      <c r="AEX267" s="11"/>
      <c r="AEY267" s="11"/>
      <c r="AEZ267" s="11"/>
      <c r="AFA267" s="11"/>
      <c r="AFB267" s="11"/>
      <c r="AFC267" s="11"/>
      <c r="AFD267" s="11"/>
      <c r="AFE267" s="11"/>
      <c r="AFF267" s="11"/>
      <c r="AFG267" s="11"/>
      <c r="AFH267" s="11"/>
      <c r="AFI267" s="11"/>
      <c r="AFJ267" s="11"/>
      <c r="AFK267" s="11"/>
      <c r="AFL267" s="11"/>
      <c r="AFM267" s="11"/>
      <c r="AFN267" s="11"/>
      <c r="AFO267" s="11"/>
      <c r="AFP267" s="11"/>
      <c r="AFQ267" s="11"/>
      <c r="AFR267" s="11"/>
      <c r="AFS267" s="11"/>
      <c r="AFT267" s="11"/>
      <c r="AFU267" s="11"/>
      <c r="AFV267" s="11"/>
      <c r="AFW267" s="11"/>
      <c r="AFX267" s="11"/>
      <c r="AFY267" s="11"/>
      <c r="AFZ267" s="11"/>
      <c r="AGA267" s="11"/>
      <c r="AGB267" s="11"/>
      <c r="AGC267" s="11"/>
      <c r="AGD267" s="11"/>
      <c r="AGE267" s="11"/>
      <c r="AGF267" s="11"/>
      <c r="AGG267" s="11"/>
      <c r="AGH267" s="11"/>
      <c r="AGI267" s="11"/>
      <c r="AGJ267" s="11"/>
      <c r="AGK267" s="11"/>
      <c r="AGL267" s="11"/>
      <c r="AGM267" s="11"/>
      <c r="AGN267" s="11"/>
      <c r="AGO267" s="11"/>
      <c r="AGP267" s="11"/>
      <c r="AGQ267" s="11"/>
      <c r="AGR267" s="11"/>
      <c r="AGS267" s="11"/>
      <c r="AGT267" s="11"/>
      <c r="AGU267" s="11"/>
      <c r="AGV267" s="11"/>
      <c r="AGW267" s="11"/>
      <c r="AGX267" s="11"/>
      <c r="AGY267" s="11"/>
      <c r="AGZ267" s="11"/>
      <c r="AHA267" s="11"/>
      <c r="AHB267" s="11"/>
      <c r="AHC267" s="11"/>
      <c r="AHD267" s="11"/>
      <c r="AHE267" s="11"/>
      <c r="AHF267" s="11"/>
      <c r="AHG267" s="11"/>
      <c r="AHH267" s="11"/>
      <c r="AHI267" s="11"/>
      <c r="AHJ267" s="11"/>
      <c r="AHK267" s="11"/>
      <c r="AHL267" s="11"/>
      <c r="AHM267" s="11"/>
      <c r="AHN267" s="11"/>
      <c r="AHO267" s="11"/>
      <c r="AHP267" s="11"/>
      <c r="AHQ267" s="11"/>
      <c r="AHR267" s="11"/>
      <c r="AHS267" s="11"/>
      <c r="AHT267" s="11"/>
      <c r="AHU267" s="11"/>
      <c r="AHV267" s="11"/>
      <c r="AHW267" s="11"/>
      <c r="AHX267" s="11"/>
      <c r="AHY267" s="11"/>
      <c r="AHZ267" s="11"/>
      <c r="AIA267" s="11"/>
      <c r="AIB267" s="11"/>
      <c r="AIC267" s="11"/>
      <c r="AID267" s="11"/>
      <c r="AIE267" s="11"/>
      <c r="AIF267" s="11"/>
      <c r="AIG267" s="11"/>
      <c r="AIH267" s="11"/>
      <c r="AII267" s="11"/>
      <c r="AIJ267" s="11"/>
      <c r="AIK267" s="11"/>
      <c r="AIL267" s="11"/>
      <c r="AIM267" s="11"/>
      <c r="AIN267" s="11"/>
      <c r="AIO267" s="11"/>
      <c r="AIP267" s="11"/>
      <c r="AIQ267" s="11"/>
      <c r="AIR267" s="11"/>
      <c r="AIS267" s="11"/>
      <c r="AIT267" s="11"/>
      <c r="AIU267" s="11"/>
      <c r="AIV267" s="11"/>
      <c r="AIW267" s="11"/>
      <c r="AIX267" s="11"/>
      <c r="AIY267" s="11"/>
      <c r="AIZ267" s="11"/>
      <c r="AJA267" s="11"/>
      <c r="AJB267" s="11"/>
      <c r="AJC267" s="11"/>
      <c r="AJD267" s="11"/>
      <c r="AJE267" s="11"/>
      <c r="AJF267" s="11"/>
      <c r="AJG267" s="11"/>
      <c r="AJH267" s="11"/>
      <c r="AJI267" s="11"/>
      <c r="AJJ267" s="11"/>
      <c r="AJK267" s="11"/>
      <c r="AJL267" s="11"/>
      <c r="AJM267" s="11"/>
      <c r="AJN267" s="11"/>
      <c r="AJO267" s="11"/>
      <c r="AJP267" s="11"/>
      <c r="AJQ267" s="11"/>
      <c r="AJR267" s="11"/>
      <c r="AJS267" s="11"/>
      <c r="AJT267" s="11"/>
      <c r="AJU267" s="11"/>
      <c r="AJV267" s="11"/>
      <c r="AJW267" s="11"/>
      <c r="AJX267" s="11"/>
      <c r="AJY267" s="11"/>
      <c r="AJZ267" s="11"/>
      <c r="AKA267" s="11"/>
      <c r="AKB267" s="11"/>
      <c r="AKC267" s="11"/>
      <c r="AKD267" s="11"/>
      <c r="AKE267" s="11"/>
      <c r="AKF267" s="11"/>
      <c r="AKG267" s="11"/>
      <c r="AKH267" s="11"/>
      <c r="AKI267" s="11"/>
      <c r="AKJ267" s="11"/>
      <c r="AKK267" s="11"/>
      <c r="AKL267" s="11"/>
      <c r="AKM267" s="11"/>
      <c r="AKN267" s="11"/>
      <c r="AKO267" s="11"/>
      <c r="AKP267" s="11"/>
      <c r="AKQ267" s="11"/>
      <c r="AKR267" s="11"/>
      <c r="AKS267" s="11"/>
      <c r="AKT267" s="11"/>
      <c r="AKU267" s="11"/>
      <c r="AKV267" s="11"/>
      <c r="AKW267" s="11"/>
      <c r="AKX267" s="11"/>
      <c r="AKY267" s="11"/>
      <c r="AKZ267" s="11"/>
      <c r="ALA267" s="11"/>
      <c r="ALB267" s="11"/>
      <c r="ALC267" s="11"/>
      <c r="ALD267" s="11"/>
      <c r="ALE267" s="11"/>
      <c r="ALF267" s="11"/>
      <c r="ALG267" s="11"/>
      <c r="ALH267" s="11"/>
      <c r="ALI267" s="11"/>
      <c r="ALJ267" s="11"/>
      <c r="ALK267" s="11"/>
      <c r="ALL267" s="11"/>
      <c r="ALM267" s="11"/>
      <c r="ALN267" s="11"/>
      <c r="ALO267" s="11"/>
      <c r="ALP267" s="11"/>
      <c r="ALQ267" s="11"/>
      <c r="ALR267" s="11"/>
      <c r="ALS267" s="11"/>
      <c r="ALT267" s="11"/>
      <c r="ALU267" s="11"/>
      <c r="ALV267" s="11"/>
      <c r="ALW267" s="11"/>
      <c r="ALX267" s="11"/>
      <c r="ALY267" s="11"/>
      <c r="ALZ267" s="11"/>
      <c r="AMA267" s="11"/>
      <c r="AMB267" s="11"/>
      <c r="AMC267" s="11"/>
    </row>
    <row r="268" spans="1:1017" s="50" customFormat="1" ht="24.75" customHeight="1">
      <c r="A268" s="9">
        <v>29</v>
      </c>
      <c r="B268" s="9" t="s">
        <v>143</v>
      </c>
      <c r="C268" s="10" t="s">
        <v>141</v>
      </c>
      <c r="D268" s="14">
        <v>14</v>
      </c>
      <c r="E268" s="14">
        <v>20</v>
      </c>
      <c r="F268" s="14">
        <v>1</v>
      </c>
      <c r="G268" s="14">
        <v>19</v>
      </c>
      <c r="H268" s="15">
        <v>898.4</v>
      </c>
      <c r="I268" s="15">
        <v>56.7</v>
      </c>
      <c r="J268" s="15">
        <v>841.7</v>
      </c>
      <c r="K268" s="14">
        <v>45</v>
      </c>
      <c r="L268" s="14">
        <v>3</v>
      </c>
      <c r="M268" s="14">
        <v>42</v>
      </c>
      <c r="N268" s="154" t="s">
        <v>682</v>
      </c>
      <c r="O268" s="155" t="s">
        <v>684</v>
      </c>
      <c r="P268" s="153" t="s">
        <v>679</v>
      </c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  <c r="IW268" s="11"/>
      <c r="IX268" s="11"/>
      <c r="IY268" s="11"/>
      <c r="IZ268" s="11"/>
      <c r="JA268" s="11"/>
      <c r="JB268" s="11"/>
      <c r="JC268" s="11"/>
      <c r="JD268" s="11"/>
      <c r="JE268" s="11"/>
      <c r="JF268" s="11"/>
      <c r="JG268" s="11"/>
      <c r="JH268" s="11"/>
      <c r="JI268" s="11"/>
      <c r="JJ268" s="11"/>
      <c r="JK268" s="11"/>
      <c r="JL268" s="11"/>
      <c r="JM268" s="11"/>
      <c r="JN268" s="11"/>
      <c r="JO268" s="11"/>
      <c r="JP268" s="11"/>
      <c r="JQ268" s="11"/>
      <c r="JR268" s="11"/>
      <c r="JS268" s="11"/>
      <c r="JT268" s="11"/>
      <c r="JU268" s="11"/>
      <c r="JV268" s="11"/>
      <c r="JW268" s="11"/>
      <c r="JX268" s="11"/>
      <c r="JY268" s="11"/>
      <c r="JZ268" s="11"/>
      <c r="KA268" s="11"/>
      <c r="KB268" s="11"/>
      <c r="KC268" s="11"/>
      <c r="KD268" s="11"/>
      <c r="KE268" s="11"/>
      <c r="KF268" s="11"/>
      <c r="KG268" s="11"/>
      <c r="KH268" s="11"/>
      <c r="KI268" s="11"/>
      <c r="KJ268" s="11"/>
      <c r="KK268" s="11"/>
      <c r="KL268" s="11"/>
      <c r="KM268" s="11"/>
      <c r="KN268" s="11"/>
      <c r="KO268" s="11"/>
      <c r="KP268" s="11"/>
      <c r="KQ268" s="11"/>
      <c r="KR268" s="11"/>
      <c r="KS268" s="11"/>
      <c r="KT268" s="11"/>
      <c r="KU268" s="11"/>
      <c r="KV268" s="11"/>
      <c r="KW268" s="11"/>
      <c r="KX268" s="11"/>
      <c r="KY268" s="11"/>
      <c r="KZ268" s="11"/>
      <c r="LA268" s="11"/>
      <c r="LB268" s="11"/>
      <c r="LC268" s="11"/>
      <c r="LD268" s="11"/>
      <c r="LE268" s="11"/>
      <c r="LF268" s="11"/>
      <c r="LG268" s="11"/>
      <c r="LH268" s="11"/>
      <c r="LI268" s="11"/>
      <c r="LJ268" s="11"/>
      <c r="LK268" s="11"/>
      <c r="LL268" s="11"/>
      <c r="LM268" s="11"/>
      <c r="LN268" s="11"/>
      <c r="LO268" s="11"/>
      <c r="LP268" s="11"/>
      <c r="LQ268" s="11"/>
      <c r="LR268" s="11"/>
      <c r="LS268" s="11"/>
      <c r="LT268" s="11"/>
      <c r="LU268" s="11"/>
      <c r="LV268" s="11"/>
      <c r="LW268" s="11"/>
      <c r="LX268" s="11"/>
      <c r="LY268" s="11"/>
      <c r="LZ268" s="11"/>
      <c r="MA268" s="11"/>
      <c r="MB268" s="11"/>
      <c r="MC268" s="11"/>
      <c r="MD268" s="11"/>
      <c r="ME268" s="11"/>
      <c r="MF268" s="11"/>
      <c r="MG268" s="11"/>
      <c r="MH268" s="11"/>
      <c r="MI268" s="11"/>
      <c r="MJ268" s="11"/>
      <c r="MK268" s="11"/>
      <c r="ML268" s="11"/>
      <c r="MM268" s="11"/>
      <c r="MN268" s="11"/>
      <c r="MO268" s="11"/>
      <c r="MP268" s="11"/>
      <c r="MQ268" s="11"/>
      <c r="MR268" s="11"/>
      <c r="MS268" s="11"/>
      <c r="MT268" s="11"/>
      <c r="MU268" s="11"/>
      <c r="MV268" s="11"/>
      <c r="MW268" s="11"/>
      <c r="MX268" s="11"/>
      <c r="MY268" s="11"/>
      <c r="MZ268" s="11"/>
      <c r="NA268" s="11"/>
      <c r="NB268" s="11"/>
      <c r="NC268" s="11"/>
      <c r="ND268" s="11"/>
      <c r="NE268" s="11"/>
      <c r="NF268" s="11"/>
      <c r="NG268" s="11"/>
      <c r="NH268" s="11"/>
      <c r="NI268" s="11"/>
      <c r="NJ268" s="11"/>
      <c r="NK268" s="11"/>
      <c r="NL268" s="11"/>
      <c r="NM268" s="11"/>
      <c r="NN268" s="11"/>
      <c r="NO268" s="11"/>
      <c r="NP268" s="11"/>
      <c r="NQ268" s="11"/>
      <c r="NR268" s="11"/>
      <c r="NS268" s="11"/>
      <c r="NT268" s="11"/>
      <c r="NU268" s="11"/>
      <c r="NV268" s="11"/>
      <c r="NW268" s="11"/>
      <c r="NX268" s="11"/>
      <c r="NY268" s="11"/>
      <c r="NZ268" s="11"/>
      <c r="OA268" s="11"/>
      <c r="OB268" s="11"/>
      <c r="OC268" s="11"/>
      <c r="OD268" s="11"/>
      <c r="OE268" s="11"/>
      <c r="OF268" s="11"/>
      <c r="OG268" s="11"/>
      <c r="OH268" s="11"/>
      <c r="OI268" s="11"/>
      <c r="OJ268" s="11"/>
      <c r="OK268" s="11"/>
      <c r="OL268" s="11"/>
      <c r="OM268" s="11"/>
      <c r="ON268" s="11"/>
      <c r="OO268" s="11"/>
      <c r="OP268" s="11"/>
      <c r="OQ268" s="11"/>
      <c r="OR268" s="11"/>
      <c r="OS268" s="11"/>
      <c r="OT268" s="11"/>
      <c r="OU268" s="11"/>
      <c r="OV268" s="11"/>
      <c r="OW268" s="11"/>
      <c r="OX268" s="11"/>
      <c r="OY268" s="11"/>
      <c r="OZ268" s="11"/>
      <c r="PA268" s="11"/>
      <c r="PB268" s="11"/>
      <c r="PC268" s="11"/>
      <c r="PD268" s="11"/>
      <c r="PE268" s="11"/>
      <c r="PF268" s="11"/>
      <c r="PG268" s="11"/>
      <c r="PH268" s="11"/>
      <c r="PI268" s="11"/>
      <c r="PJ268" s="11"/>
      <c r="PK268" s="11"/>
      <c r="PL268" s="11"/>
      <c r="PM268" s="11"/>
      <c r="PN268" s="11"/>
      <c r="PO268" s="11"/>
      <c r="PP268" s="11"/>
      <c r="PQ268" s="11"/>
      <c r="PR268" s="11"/>
      <c r="PS268" s="11"/>
      <c r="PT268" s="11"/>
      <c r="PU268" s="11"/>
      <c r="PV268" s="11"/>
      <c r="PW268" s="11"/>
      <c r="PX268" s="11"/>
      <c r="PY268" s="11"/>
      <c r="PZ268" s="11"/>
      <c r="QA268" s="11"/>
      <c r="QB268" s="11"/>
      <c r="QC268" s="11"/>
      <c r="QD268" s="11"/>
      <c r="QE268" s="11"/>
      <c r="QF268" s="11"/>
      <c r="QG268" s="11"/>
      <c r="QH268" s="11"/>
      <c r="QI268" s="11"/>
      <c r="QJ268" s="11"/>
      <c r="QK268" s="11"/>
      <c r="QL268" s="11"/>
      <c r="QM268" s="11"/>
      <c r="QN268" s="11"/>
      <c r="QO268" s="11"/>
      <c r="QP268" s="11"/>
      <c r="QQ268" s="11"/>
      <c r="QR268" s="11"/>
      <c r="QS268" s="11"/>
      <c r="QT268" s="11"/>
      <c r="QU268" s="11"/>
      <c r="QV268" s="11"/>
      <c r="QW268" s="11"/>
      <c r="QX268" s="11"/>
      <c r="QY268" s="11"/>
      <c r="QZ268" s="11"/>
      <c r="RA268" s="11"/>
      <c r="RB268" s="11"/>
      <c r="RC268" s="11"/>
      <c r="RD268" s="11"/>
      <c r="RE268" s="11"/>
      <c r="RF268" s="11"/>
      <c r="RG268" s="11"/>
      <c r="RH268" s="11"/>
      <c r="RI268" s="11"/>
      <c r="RJ268" s="11"/>
      <c r="RK268" s="11"/>
      <c r="RL268" s="11"/>
      <c r="RM268" s="11"/>
      <c r="RN268" s="11"/>
      <c r="RO268" s="11"/>
      <c r="RP268" s="11"/>
      <c r="RQ268" s="11"/>
      <c r="RR268" s="11"/>
      <c r="RS268" s="11"/>
      <c r="RT268" s="11"/>
      <c r="RU268" s="11"/>
      <c r="RV268" s="11"/>
      <c r="RW268" s="11"/>
      <c r="RX268" s="11"/>
      <c r="RY268" s="11"/>
      <c r="RZ268" s="11"/>
      <c r="SA268" s="11"/>
      <c r="SB268" s="11"/>
      <c r="SC268" s="11"/>
      <c r="SD268" s="11"/>
      <c r="SE268" s="11"/>
      <c r="SF268" s="11"/>
      <c r="SG268" s="11"/>
      <c r="SH268" s="11"/>
      <c r="SI268" s="11"/>
      <c r="SJ268" s="11"/>
      <c r="SK268" s="11"/>
      <c r="SL268" s="11"/>
      <c r="SM268" s="11"/>
      <c r="SN268" s="11"/>
      <c r="SO268" s="11"/>
      <c r="SP268" s="11"/>
      <c r="SQ268" s="11"/>
      <c r="SR268" s="11"/>
      <c r="SS268" s="11"/>
      <c r="ST268" s="11"/>
      <c r="SU268" s="11"/>
      <c r="SV268" s="11"/>
      <c r="SW268" s="11"/>
      <c r="SX268" s="11"/>
      <c r="SY268" s="11"/>
      <c r="SZ268" s="11"/>
      <c r="TA268" s="11"/>
      <c r="TB268" s="11"/>
      <c r="TC268" s="11"/>
      <c r="TD268" s="11"/>
      <c r="TE268" s="11"/>
      <c r="TF268" s="11"/>
      <c r="TG268" s="11"/>
      <c r="TH268" s="11"/>
      <c r="TI268" s="11"/>
      <c r="TJ268" s="11"/>
      <c r="TK268" s="11"/>
      <c r="TL268" s="11"/>
      <c r="TM268" s="11"/>
      <c r="TN268" s="11"/>
      <c r="TO268" s="11"/>
      <c r="TP268" s="11"/>
      <c r="TQ268" s="11"/>
      <c r="TR268" s="11"/>
      <c r="TS268" s="11"/>
      <c r="TT268" s="11"/>
      <c r="TU268" s="11"/>
      <c r="TV268" s="11"/>
      <c r="TW268" s="11"/>
      <c r="TX268" s="11"/>
      <c r="TY268" s="11"/>
      <c r="TZ268" s="11"/>
      <c r="UA268" s="11"/>
      <c r="UB268" s="11"/>
      <c r="UC268" s="11"/>
      <c r="UD268" s="11"/>
      <c r="UE268" s="11"/>
      <c r="UF268" s="11"/>
      <c r="UG268" s="11"/>
      <c r="UH268" s="11"/>
      <c r="UI268" s="11"/>
      <c r="UJ268" s="11"/>
      <c r="UK268" s="11"/>
      <c r="UL268" s="11"/>
      <c r="UM268" s="11"/>
      <c r="UN268" s="11"/>
      <c r="UO268" s="11"/>
      <c r="UP268" s="11"/>
      <c r="UQ268" s="11"/>
      <c r="UR268" s="11"/>
      <c r="US268" s="11"/>
      <c r="UT268" s="11"/>
      <c r="UU268" s="11"/>
      <c r="UV268" s="11"/>
      <c r="UW268" s="11"/>
      <c r="UX268" s="11"/>
      <c r="UY268" s="11"/>
      <c r="UZ268" s="11"/>
      <c r="VA268" s="11"/>
      <c r="VB268" s="11"/>
      <c r="VC268" s="11"/>
      <c r="VD268" s="11"/>
      <c r="VE268" s="11"/>
      <c r="VF268" s="11"/>
      <c r="VG268" s="11"/>
      <c r="VH268" s="11"/>
      <c r="VI268" s="11"/>
      <c r="VJ268" s="11"/>
      <c r="VK268" s="11"/>
      <c r="VL268" s="11"/>
      <c r="VM268" s="11"/>
      <c r="VN268" s="11"/>
      <c r="VO268" s="11"/>
      <c r="VP268" s="11"/>
      <c r="VQ268" s="11"/>
      <c r="VR268" s="11"/>
      <c r="VS268" s="11"/>
      <c r="VT268" s="11"/>
      <c r="VU268" s="11"/>
      <c r="VV268" s="11"/>
      <c r="VW268" s="11"/>
      <c r="VX268" s="11"/>
      <c r="VY268" s="11"/>
      <c r="VZ268" s="11"/>
      <c r="WA268" s="11"/>
      <c r="WB268" s="11"/>
      <c r="WC268" s="11"/>
      <c r="WD268" s="11"/>
      <c r="WE268" s="11"/>
      <c r="WF268" s="11"/>
      <c r="WG268" s="11"/>
      <c r="WH268" s="11"/>
      <c r="WI268" s="11"/>
      <c r="WJ268" s="11"/>
      <c r="WK268" s="11"/>
      <c r="WL268" s="11"/>
      <c r="WM268" s="11"/>
      <c r="WN268" s="11"/>
      <c r="WO268" s="11"/>
      <c r="WP268" s="11"/>
      <c r="WQ268" s="11"/>
      <c r="WR268" s="11"/>
      <c r="WS268" s="11"/>
      <c r="WT268" s="11"/>
      <c r="WU268" s="11"/>
      <c r="WV268" s="11"/>
      <c r="WW268" s="11"/>
      <c r="WX268" s="11"/>
      <c r="WY268" s="11"/>
      <c r="WZ268" s="11"/>
      <c r="XA268" s="11"/>
      <c r="XB268" s="11"/>
      <c r="XC268" s="11"/>
      <c r="XD268" s="11"/>
      <c r="XE268" s="11"/>
      <c r="XF268" s="11"/>
      <c r="XG268" s="11"/>
      <c r="XH268" s="11"/>
      <c r="XI268" s="11"/>
      <c r="XJ268" s="11"/>
      <c r="XK268" s="11"/>
      <c r="XL268" s="11"/>
      <c r="XM268" s="11"/>
      <c r="XN268" s="11"/>
      <c r="XO268" s="11"/>
      <c r="XP268" s="11"/>
      <c r="XQ268" s="11"/>
      <c r="XR268" s="11"/>
      <c r="XS268" s="11"/>
      <c r="XT268" s="11"/>
      <c r="XU268" s="11"/>
      <c r="XV268" s="11"/>
      <c r="XW268" s="11"/>
      <c r="XX268" s="11"/>
      <c r="XY268" s="11"/>
      <c r="XZ268" s="11"/>
      <c r="YA268" s="11"/>
      <c r="YB268" s="11"/>
      <c r="YC268" s="11"/>
      <c r="YD268" s="11"/>
      <c r="YE268" s="11"/>
      <c r="YF268" s="11"/>
      <c r="YG268" s="11"/>
      <c r="YH268" s="11"/>
      <c r="YI268" s="11"/>
      <c r="YJ268" s="11"/>
      <c r="YK268" s="11"/>
      <c r="YL268" s="11"/>
      <c r="YM268" s="11"/>
      <c r="YN268" s="11"/>
      <c r="YO268" s="11"/>
      <c r="YP268" s="11"/>
      <c r="YQ268" s="11"/>
      <c r="YR268" s="11"/>
      <c r="YS268" s="11"/>
      <c r="YT268" s="11"/>
      <c r="YU268" s="11"/>
      <c r="YV268" s="11"/>
      <c r="YW268" s="11"/>
      <c r="YX268" s="11"/>
      <c r="YY268" s="11"/>
      <c r="YZ268" s="11"/>
      <c r="ZA268" s="11"/>
      <c r="ZB268" s="11"/>
      <c r="ZC268" s="11"/>
      <c r="ZD268" s="11"/>
      <c r="ZE268" s="11"/>
      <c r="ZF268" s="11"/>
      <c r="ZG268" s="11"/>
      <c r="ZH268" s="11"/>
      <c r="ZI268" s="11"/>
      <c r="ZJ268" s="11"/>
      <c r="ZK268" s="11"/>
      <c r="ZL268" s="11"/>
      <c r="ZM268" s="11"/>
      <c r="ZN268" s="11"/>
      <c r="ZO268" s="11"/>
      <c r="ZP268" s="11"/>
      <c r="ZQ268" s="11"/>
      <c r="ZR268" s="11"/>
      <c r="ZS268" s="11"/>
      <c r="ZT268" s="11"/>
      <c r="ZU268" s="11"/>
      <c r="ZV268" s="11"/>
      <c r="ZW268" s="11"/>
      <c r="ZX268" s="11"/>
      <c r="ZY268" s="11"/>
      <c r="ZZ268" s="11"/>
      <c r="AAA268" s="11"/>
      <c r="AAB268" s="11"/>
      <c r="AAC268" s="11"/>
      <c r="AAD268" s="11"/>
      <c r="AAE268" s="11"/>
      <c r="AAF268" s="11"/>
      <c r="AAG268" s="11"/>
      <c r="AAH268" s="11"/>
      <c r="AAI268" s="11"/>
      <c r="AAJ268" s="11"/>
      <c r="AAK268" s="11"/>
      <c r="AAL268" s="11"/>
      <c r="AAM268" s="11"/>
      <c r="AAN268" s="11"/>
      <c r="AAO268" s="11"/>
      <c r="AAP268" s="11"/>
      <c r="AAQ268" s="11"/>
      <c r="AAR268" s="11"/>
      <c r="AAS268" s="11"/>
      <c r="AAT268" s="11"/>
      <c r="AAU268" s="11"/>
      <c r="AAV268" s="11"/>
      <c r="AAW268" s="11"/>
      <c r="AAX268" s="11"/>
      <c r="AAY268" s="11"/>
      <c r="AAZ268" s="11"/>
      <c r="ABA268" s="11"/>
      <c r="ABB268" s="11"/>
      <c r="ABC268" s="11"/>
      <c r="ABD268" s="11"/>
      <c r="ABE268" s="11"/>
      <c r="ABF268" s="11"/>
      <c r="ABG268" s="11"/>
      <c r="ABH268" s="11"/>
      <c r="ABI268" s="11"/>
      <c r="ABJ268" s="11"/>
      <c r="ABK268" s="11"/>
      <c r="ABL268" s="11"/>
      <c r="ABM268" s="11"/>
      <c r="ABN268" s="11"/>
      <c r="ABO268" s="11"/>
      <c r="ABP268" s="11"/>
      <c r="ABQ268" s="11"/>
      <c r="ABR268" s="11"/>
      <c r="ABS268" s="11"/>
      <c r="ABT268" s="11"/>
      <c r="ABU268" s="11"/>
      <c r="ABV268" s="11"/>
      <c r="ABW268" s="11"/>
      <c r="ABX268" s="11"/>
      <c r="ABY268" s="11"/>
      <c r="ABZ268" s="11"/>
      <c r="ACA268" s="11"/>
      <c r="ACB268" s="11"/>
      <c r="ACC268" s="11"/>
      <c r="ACD268" s="11"/>
      <c r="ACE268" s="11"/>
      <c r="ACF268" s="11"/>
      <c r="ACG268" s="11"/>
      <c r="ACH268" s="11"/>
      <c r="ACI268" s="11"/>
      <c r="ACJ268" s="11"/>
      <c r="ACK268" s="11"/>
      <c r="ACL268" s="11"/>
      <c r="ACM268" s="11"/>
      <c r="ACN268" s="11"/>
      <c r="ACO268" s="11"/>
      <c r="ACP268" s="11"/>
      <c r="ACQ268" s="11"/>
      <c r="ACR268" s="11"/>
      <c r="ACS268" s="11"/>
      <c r="ACT268" s="11"/>
      <c r="ACU268" s="11"/>
      <c r="ACV268" s="11"/>
      <c r="ACW268" s="11"/>
      <c r="ACX268" s="11"/>
      <c r="ACY268" s="11"/>
      <c r="ACZ268" s="11"/>
      <c r="ADA268" s="11"/>
      <c r="ADB268" s="11"/>
      <c r="ADC268" s="11"/>
      <c r="ADD268" s="11"/>
      <c r="ADE268" s="11"/>
      <c r="ADF268" s="11"/>
      <c r="ADG268" s="11"/>
      <c r="ADH268" s="11"/>
      <c r="ADI268" s="11"/>
      <c r="ADJ268" s="11"/>
      <c r="ADK268" s="11"/>
      <c r="ADL268" s="11"/>
      <c r="ADM268" s="11"/>
      <c r="ADN268" s="11"/>
      <c r="ADO268" s="11"/>
      <c r="ADP268" s="11"/>
      <c r="ADQ268" s="11"/>
      <c r="ADR268" s="11"/>
      <c r="ADS268" s="11"/>
      <c r="ADT268" s="11"/>
      <c r="ADU268" s="11"/>
      <c r="ADV268" s="11"/>
      <c r="ADW268" s="11"/>
      <c r="ADX268" s="11"/>
      <c r="ADY268" s="11"/>
      <c r="ADZ268" s="11"/>
      <c r="AEA268" s="11"/>
      <c r="AEB268" s="11"/>
      <c r="AEC268" s="11"/>
      <c r="AED268" s="11"/>
      <c r="AEE268" s="11"/>
      <c r="AEF268" s="11"/>
      <c r="AEG268" s="11"/>
      <c r="AEH268" s="11"/>
      <c r="AEI268" s="11"/>
      <c r="AEJ268" s="11"/>
      <c r="AEK268" s="11"/>
      <c r="AEL268" s="11"/>
      <c r="AEM268" s="11"/>
      <c r="AEN268" s="11"/>
      <c r="AEO268" s="11"/>
      <c r="AEP268" s="11"/>
      <c r="AEQ268" s="11"/>
      <c r="AER268" s="11"/>
      <c r="AES268" s="11"/>
      <c r="AET268" s="11"/>
      <c r="AEU268" s="11"/>
      <c r="AEV268" s="11"/>
      <c r="AEW268" s="11"/>
      <c r="AEX268" s="11"/>
      <c r="AEY268" s="11"/>
      <c r="AEZ268" s="11"/>
      <c r="AFA268" s="11"/>
      <c r="AFB268" s="11"/>
      <c r="AFC268" s="11"/>
      <c r="AFD268" s="11"/>
      <c r="AFE268" s="11"/>
      <c r="AFF268" s="11"/>
      <c r="AFG268" s="11"/>
      <c r="AFH268" s="11"/>
      <c r="AFI268" s="11"/>
      <c r="AFJ268" s="11"/>
      <c r="AFK268" s="11"/>
      <c r="AFL268" s="11"/>
      <c r="AFM268" s="11"/>
      <c r="AFN268" s="11"/>
      <c r="AFO268" s="11"/>
      <c r="AFP268" s="11"/>
      <c r="AFQ268" s="11"/>
      <c r="AFR268" s="11"/>
      <c r="AFS268" s="11"/>
      <c r="AFT268" s="11"/>
      <c r="AFU268" s="11"/>
      <c r="AFV268" s="11"/>
      <c r="AFW268" s="11"/>
      <c r="AFX268" s="11"/>
      <c r="AFY268" s="11"/>
      <c r="AFZ268" s="11"/>
      <c r="AGA268" s="11"/>
      <c r="AGB268" s="11"/>
      <c r="AGC268" s="11"/>
      <c r="AGD268" s="11"/>
      <c r="AGE268" s="11"/>
      <c r="AGF268" s="11"/>
      <c r="AGG268" s="11"/>
      <c r="AGH268" s="11"/>
      <c r="AGI268" s="11"/>
      <c r="AGJ268" s="11"/>
      <c r="AGK268" s="11"/>
      <c r="AGL268" s="11"/>
      <c r="AGM268" s="11"/>
      <c r="AGN268" s="11"/>
      <c r="AGO268" s="11"/>
      <c r="AGP268" s="11"/>
      <c r="AGQ268" s="11"/>
      <c r="AGR268" s="11"/>
      <c r="AGS268" s="11"/>
      <c r="AGT268" s="11"/>
      <c r="AGU268" s="11"/>
      <c r="AGV268" s="11"/>
      <c r="AGW268" s="11"/>
      <c r="AGX268" s="11"/>
      <c r="AGY268" s="11"/>
      <c r="AGZ268" s="11"/>
      <c r="AHA268" s="11"/>
      <c r="AHB268" s="11"/>
      <c r="AHC268" s="11"/>
      <c r="AHD268" s="11"/>
      <c r="AHE268" s="11"/>
      <c r="AHF268" s="11"/>
      <c r="AHG268" s="11"/>
      <c r="AHH268" s="11"/>
      <c r="AHI268" s="11"/>
      <c r="AHJ268" s="11"/>
      <c r="AHK268" s="11"/>
      <c r="AHL268" s="11"/>
      <c r="AHM268" s="11"/>
      <c r="AHN268" s="11"/>
      <c r="AHO268" s="11"/>
      <c r="AHP268" s="11"/>
      <c r="AHQ268" s="11"/>
      <c r="AHR268" s="11"/>
      <c r="AHS268" s="11"/>
      <c r="AHT268" s="11"/>
      <c r="AHU268" s="11"/>
      <c r="AHV268" s="11"/>
      <c r="AHW268" s="11"/>
      <c r="AHX268" s="11"/>
      <c r="AHY268" s="11"/>
      <c r="AHZ268" s="11"/>
      <c r="AIA268" s="11"/>
      <c r="AIB268" s="11"/>
      <c r="AIC268" s="11"/>
      <c r="AID268" s="11"/>
      <c r="AIE268" s="11"/>
      <c r="AIF268" s="11"/>
      <c r="AIG268" s="11"/>
      <c r="AIH268" s="11"/>
      <c r="AII268" s="11"/>
      <c r="AIJ268" s="11"/>
      <c r="AIK268" s="11"/>
      <c r="AIL268" s="11"/>
      <c r="AIM268" s="11"/>
      <c r="AIN268" s="11"/>
      <c r="AIO268" s="11"/>
      <c r="AIP268" s="11"/>
      <c r="AIQ268" s="11"/>
      <c r="AIR268" s="11"/>
      <c r="AIS268" s="11"/>
      <c r="AIT268" s="11"/>
      <c r="AIU268" s="11"/>
      <c r="AIV268" s="11"/>
      <c r="AIW268" s="11"/>
      <c r="AIX268" s="11"/>
      <c r="AIY268" s="11"/>
      <c r="AIZ268" s="11"/>
      <c r="AJA268" s="11"/>
      <c r="AJB268" s="11"/>
      <c r="AJC268" s="11"/>
      <c r="AJD268" s="11"/>
      <c r="AJE268" s="11"/>
      <c r="AJF268" s="11"/>
      <c r="AJG268" s="11"/>
      <c r="AJH268" s="11"/>
      <c r="AJI268" s="11"/>
      <c r="AJJ268" s="11"/>
      <c r="AJK268" s="11"/>
      <c r="AJL268" s="11"/>
      <c r="AJM268" s="11"/>
      <c r="AJN268" s="11"/>
      <c r="AJO268" s="11"/>
      <c r="AJP268" s="11"/>
      <c r="AJQ268" s="11"/>
      <c r="AJR268" s="11"/>
      <c r="AJS268" s="11"/>
      <c r="AJT268" s="11"/>
      <c r="AJU268" s="11"/>
      <c r="AJV268" s="11"/>
      <c r="AJW268" s="11"/>
      <c r="AJX268" s="11"/>
      <c r="AJY268" s="11"/>
      <c r="AJZ268" s="11"/>
      <c r="AKA268" s="11"/>
      <c r="AKB268" s="11"/>
      <c r="AKC268" s="11"/>
      <c r="AKD268" s="11"/>
      <c r="AKE268" s="11"/>
      <c r="AKF268" s="11"/>
      <c r="AKG268" s="11"/>
      <c r="AKH268" s="11"/>
      <c r="AKI268" s="11"/>
      <c r="AKJ268" s="11"/>
      <c r="AKK268" s="11"/>
      <c r="AKL268" s="11"/>
      <c r="AKM268" s="11"/>
      <c r="AKN268" s="11"/>
      <c r="AKO268" s="11"/>
      <c r="AKP268" s="11"/>
      <c r="AKQ268" s="11"/>
      <c r="AKR268" s="11"/>
      <c r="AKS268" s="11"/>
      <c r="AKT268" s="11"/>
      <c r="AKU268" s="11"/>
      <c r="AKV268" s="11"/>
      <c r="AKW268" s="11"/>
      <c r="AKX268" s="11"/>
      <c r="AKY268" s="11"/>
      <c r="AKZ268" s="11"/>
      <c r="ALA268" s="11"/>
      <c r="ALB268" s="11"/>
      <c r="ALC268" s="11"/>
      <c r="ALD268" s="11"/>
      <c r="ALE268" s="11"/>
      <c r="ALF268" s="11"/>
      <c r="ALG268" s="11"/>
      <c r="ALH268" s="11"/>
      <c r="ALI268" s="11"/>
      <c r="ALJ268" s="11"/>
      <c r="ALK268" s="11"/>
      <c r="ALL268" s="11"/>
      <c r="ALM268" s="11"/>
      <c r="ALN268" s="11"/>
      <c r="ALO268" s="11"/>
      <c r="ALP268" s="11"/>
      <c r="ALQ268" s="11"/>
      <c r="ALR268" s="11"/>
      <c r="ALS268" s="11"/>
      <c r="ALT268" s="11"/>
      <c r="ALU268" s="11"/>
      <c r="ALV268" s="11"/>
      <c r="ALW268" s="11"/>
      <c r="ALX268" s="11"/>
      <c r="ALY268" s="11"/>
      <c r="ALZ268" s="11"/>
      <c r="AMA268" s="11"/>
      <c r="AMB268" s="11"/>
      <c r="AMC268" s="11"/>
    </row>
    <row r="269" spans="1:1017" s="50" customFormat="1" ht="24.75" customHeight="1">
      <c r="A269" s="25">
        <v>30</v>
      </c>
      <c r="B269" s="25" t="s">
        <v>143</v>
      </c>
      <c r="C269" s="26" t="s">
        <v>141</v>
      </c>
      <c r="D269" s="27">
        <v>13</v>
      </c>
      <c r="E269" s="27">
        <v>20</v>
      </c>
      <c r="F269" s="27">
        <v>2</v>
      </c>
      <c r="G269" s="27">
        <v>18</v>
      </c>
      <c r="H269" s="28">
        <v>899</v>
      </c>
      <c r="I269" s="28">
        <v>77.3</v>
      </c>
      <c r="J269" s="28">
        <v>821.7</v>
      </c>
      <c r="K269" s="27">
        <v>40</v>
      </c>
      <c r="L269" s="27">
        <v>4</v>
      </c>
      <c r="M269" s="27">
        <v>36</v>
      </c>
      <c r="N269" s="154" t="s">
        <v>682</v>
      </c>
      <c r="O269" s="155" t="s">
        <v>683</v>
      </c>
      <c r="P269" s="153" t="s">
        <v>679</v>
      </c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  <c r="IV269" s="11"/>
      <c r="IW269" s="11"/>
      <c r="IX269" s="11"/>
      <c r="IY269" s="11"/>
      <c r="IZ269" s="11"/>
      <c r="JA269" s="11"/>
      <c r="JB269" s="11"/>
      <c r="JC269" s="11"/>
      <c r="JD269" s="11"/>
      <c r="JE269" s="11"/>
      <c r="JF269" s="11"/>
      <c r="JG269" s="11"/>
      <c r="JH269" s="11"/>
      <c r="JI269" s="11"/>
      <c r="JJ269" s="11"/>
      <c r="JK269" s="11"/>
      <c r="JL269" s="11"/>
      <c r="JM269" s="11"/>
      <c r="JN269" s="11"/>
      <c r="JO269" s="11"/>
      <c r="JP269" s="11"/>
      <c r="JQ269" s="11"/>
      <c r="JR269" s="11"/>
      <c r="JS269" s="11"/>
      <c r="JT269" s="11"/>
      <c r="JU269" s="11"/>
      <c r="JV269" s="11"/>
      <c r="JW269" s="11"/>
      <c r="JX269" s="11"/>
      <c r="JY269" s="11"/>
      <c r="JZ269" s="11"/>
      <c r="KA269" s="11"/>
      <c r="KB269" s="11"/>
      <c r="KC269" s="11"/>
      <c r="KD269" s="11"/>
      <c r="KE269" s="11"/>
      <c r="KF269" s="11"/>
      <c r="KG269" s="11"/>
      <c r="KH269" s="11"/>
      <c r="KI269" s="11"/>
      <c r="KJ269" s="11"/>
      <c r="KK269" s="11"/>
      <c r="KL269" s="11"/>
      <c r="KM269" s="11"/>
      <c r="KN269" s="11"/>
      <c r="KO269" s="11"/>
      <c r="KP269" s="11"/>
      <c r="KQ269" s="11"/>
      <c r="KR269" s="11"/>
      <c r="KS269" s="11"/>
      <c r="KT269" s="11"/>
      <c r="KU269" s="11"/>
      <c r="KV269" s="11"/>
      <c r="KW269" s="11"/>
      <c r="KX269" s="11"/>
      <c r="KY269" s="11"/>
      <c r="KZ269" s="11"/>
      <c r="LA269" s="11"/>
      <c r="LB269" s="11"/>
      <c r="LC269" s="11"/>
      <c r="LD269" s="11"/>
      <c r="LE269" s="11"/>
      <c r="LF269" s="11"/>
      <c r="LG269" s="11"/>
      <c r="LH269" s="11"/>
      <c r="LI269" s="11"/>
      <c r="LJ269" s="11"/>
      <c r="LK269" s="11"/>
      <c r="LL269" s="11"/>
      <c r="LM269" s="11"/>
      <c r="LN269" s="11"/>
      <c r="LO269" s="11"/>
      <c r="LP269" s="11"/>
      <c r="LQ269" s="11"/>
      <c r="LR269" s="11"/>
      <c r="LS269" s="11"/>
      <c r="LT269" s="11"/>
      <c r="LU269" s="11"/>
      <c r="LV269" s="11"/>
      <c r="LW269" s="11"/>
      <c r="LX269" s="11"/>
      <c r="LY269" s="11"/>
      <c r="LZ269" s="11"/>
      <c r="MA269" s="11"/>
      <c r="MB269" s="11"/>
      <c r="MC269" s="11"/>
      <c r="MD269" s="11"/>
      <c r="ME269" s="11"/>
      <c r="MF269" s="11"/>
      <c r="MG269" s="11"/>
      <c r="MH269" s="11"/>
      <c r="MI269" s="11"/>
      <c r="MJ269" s="11"/>
      <c r="MK269" s="11"/>
      <c r="ML269" s="11"/>
      <c r="MM269" s="11"/>
      <c r="MN269" s="11"/>
      <c r="MO269" s="11"/>
      <c r="MP269" s="11"/>
      <c r="MQ269" s="11"/>
      <c r="MR269" s="11"/>
      <c r="MS269" s="11"/>
      <c r="MT269" s="11"/>
      <c r="MU269" s="11"/>
      <c r="MV269" s="11"/>
      <c r="MW269" s="11"/>
      <c r="MX269" s="11"/>
      <c r="MY269" s="11"/>
      <c r="MZ269" s="11"/>
      <c r="NA269" s="11"/>
      <c r="NB269" s="11"/>
      <c r="NC269" s="11"/>
      <c r="ND269" s="11"/>
      <c r="NE269" s="11"/>
      <c r="NF269" s="11"/>
      <c r="NG269" s="11"/>
      <c r="NH269" s="11"/>
      <c r="NI269" s="11"/>
      <c r="NJ269" s="11"/>
      <c r="NK269" s="11"/>
      <c r="NL269" s="11"/>
      <c r="NM269" s="11"/>
      <c r="NN269" s="11"/>
      <c r="NO269" s="11"/>
      <c r="NP269" s="11"/>
      <c r="NQ269" s="11"/>
      <c r="NR269" s="11"/>
      <c r="NS269" s="11"/>
      <c r="NT269" s="11"/>
      <c r="NU269" s="11"/>
      <c r="NV269" s="11"/>
      <c r="NW269" s="11"/>
      <c r="NX269" s="11"/>
      <c r="NY269" s="11"/>
      <c r="NZ269" s="11"/>
      <c r="OA269" s="11"/>
      <c r="OB269" s="11"/>
      <c r="OC269" s="11"/>
      <c r="OD269" s="11"/>
      <c r="OE269" s="11"/>
      <c r="OF269" s="11"/>
      <c r="OG269" s="11"/>
      <c r="OH269" s="11"/>
      <c r="OI269" s="11"/>
      <c r="OJ269" s="11"/>
      <c r="OK269" s="11"/>
      <c r="OL269" s="11"/>
      <c r="OM269" s="11"/>
      <c r="ON269" s="11"/>
      <c r="OO269" s="11"/>
      <c r="OP269" s="11"/>
      <c r="OQ269" s="11"/>
      <c r="OR269" s="11"/>
      <c r="OS269" s="11"/>
      <c r="OT269" s="11"/>
      <c r="OU269" s="11"/>
      <c r="OV269" s="11"/>
      <c r="OW269" s="11"/>
      <c r="OX269" s="11"/>
      <c r="OY269" s="11"/>
      <c r="OZ269" s="11"/>
      <c r="PA269" s="11"/>
      <c r="PB269" s="11"/>
      <c r="PC269" s="11"/>
      <c r="PD269" s="11"/>
      <c r="PE269" s="11"/>
      <c r="PF269" s="11"/>
      <c r="PG269" s="11"/>
      <c r="PH269" s="11"/>
      <c r="PI269" s="11"/>
      <c r="PJ269" s="11"/>
      <c r="PK269" s="11"/>
      <c r="PL269" s="11"/>
      <c r="PM269" s="11"/>
      <c r="PN269" s="11"/>
      <c r="PO269" s="11"/>
      <c r="PP269" s="11"/>
      <c r="PQ269" s="11"/>
      <c r="PR269" s="11"/>
      <c r="PS269" s="11"/>
      <c r="PT269" s="11"/>
      <c r="PU269" s="11"/>
      <c r="PV269" s="11"/>
      <c r="PW269" s="11"/>
      <c r="PX269" s="11"/>
      <c r="PY269" s="11"/>
      <c r="PZ269" s="11"/>
      <c r="QA269" s="11"/>
      <c r="QB269" s="11"/>
      <c r="QC269" s="11"/>
      <c r="QD269" s="11"/>
      <c r="QE269" s="11"/>
      <c r="QF269" s="11"/>
      <c r="QG269" s="11"/>
      <c r="QH269" s="11"/>
      <c r="QI269" s="11"/>
      <c r="QJ269" s="11"/>
      <c r="QK269" s="11"/>
      <c r="QL269" s="11"/>
      <c r="QM269" s="11"/>
      <c r="QN269" s="11"/>
      <c r="QO269" s="11"/>
      <c r="QP269" s="11"/>
      <c r="QQ269" s="11"/>
      <c r="QR269" s="11"/>
      <c r="QS269" s="11"/>
      <c r="QT269" s="11"/>
      <c r="QU269" s="11"/>
      <c r="QV269" s="11"/>
      <c r="QW269" s="11"/>
      <c r="QX269" s="11"/>
      <c r="QY269" s="11"/>
      <c r="QZ269" s="11"/>
      <c r="RA269" s="11"/>
      <c r="RB269" s="11"/>
      <c r="RC269" s="11"/>
      <c r="RD269" s="11"/>
      <c r="RE269" s="11"/>
      <c r="RF269" s="11"/>
      <c r="RG269" s="11"/>
      <c r="RH269" s="11"/>
      <c r="RI269" s="11"/>
      <c r="RJ269" s="11"/>
      <c r="RK269" s="11"/>
      <c r="RL269" s="11"/>
      <c r="RM269" s="11"/>
      <c r="RN269" s="11"/>
      <c r="RO269" s="11"/>
      <c r="RP269" s="11"/>
      <c r="RQ269" s="11"/>
      <c r="RR269" s="11"/>
      <c r="RS269" s="11"/>
      <c r="RT269" s="11"/>
      <c r="RU269" s="11"/>
      <c r="RV269" s="11"/>
      <c r="RW269" s="11"/>
      <c r="RX269" s="11"/>
      <c r="RY269" s="11"/>
      <c r="RZ269" s="11"/>
      <c r="SA269" s="11"/>
      <c r="SB269" s="11"/>
      <c r="SC269" s="11"/>
      <c r="SD269" s="11"/>
      <c r="SE269" s="11"/>
      <c r="SF269" s="11"/>
      <c r="SG269" s="11"/>
      <c r="SH269" s="11"/>
      <c r="SI269" s="11"/>
      <c r="SJ269" s="11"/>
      <c r="SK269" s="11"/>
      <c r="SL269" s="11"/>
      <c r="SM269" s="11"/>
      <c r="SN269" s="11"/>
      <c r="SO269" s="11"/>
      <c r="SP269" s="11"/>
      <c r="SQ269" s="11"/>
      <c r="SR269" s="11"/>
      <c r="SS269" s="11"/>
      <c r="ST269" s="11"/>
      <c r="SU269" s="11"/>
      <c r="SV269" s="11"/>
      <c r="SW269" s="11"/>
      <c r="SX269" s="11"/>
      <c r="SY269" s="11"/>
      <c r="SZ269" s="11"/>
      <c r="TA269" s="11"/>
      <c r="TB269" s="11"/>
      <c r="TC269" s="11"/>
      <c r="TD269" s="11"/>
      <c r="TE269" s="11"/>
      <c r="TF269" s="11"/>
      <c r="TG269" s="11"/>
      <c r="TH269" s="11"/>
      <c r="TI269" s="11"/>
      <c r="TJ269" s="11"/>
      <c r="TK269" s="11"/>
      <c r="TL269" s="11"/>
      <c r="TM269" s="11"/>
      <c r="TN269" s="11"/>
      <c r="TO269" s="11"/>
      <c r="TP269" s="11"/>
      <c r="TQ269" s="11"/>
      <c r="TR269" s="11"/>
      <c r="TS269" s="11"/>
      <c r="TT269" s="11"/>
      <c r="TU269" s="11"/>
      <c r="TV269" s="11"/>
      <c r="TW269" s="11"/>
      <c r="TX269" s="11"/>
      <c r="TY269" s="11"/>
      <c r="TZ269" s="11"/>
      <c r="UA269" s="11"/>
      <c r="UB269" s="11"/>
      <c r="UC269" s="11"/>
      <c r="UD269" s="11"/>
      <c r="UE269" s="11"/>
      <c r="UF269" s="11"/>
      <c r="UG269" s="11"/>
      <c r="UH269" s="11"/>
      <c r="UI269" s="11"/>
      <c r="UJ269" s="11"/>
      <c r="UK269" s="11"/>
      <c r="UL269" s="11"/>
      <c r="UM269" s="11"/>
      <c r="UN269" s="11"/>
      <c r="UO269" s="11"/>
      <c r="UP269" s="11"/>
      <c r="UQ269" s="11"/>
      <c r="UR269" s="11"/>
      <c r="US269" s="11"/>
      <c r="UT269" s="11"/>
      <c r="UU269" s="11"/>
      <c r="UV269" s="11"/>
      <c r="UW269" s="11"/>
      <c r="UX269" s="11"/>
      <c r="UY269" s="11"/>
      <c r="UZ269" s="11"/>
      <c r="VA269" s="11"/>
      <c r="VB269" s="11"/>
      <c r="VC269" s="11"/>
      <c r="VD269" s="11"/>
      <c r="VE269" s="11"/>
      <c r="VF269" s="11"/>
      <c r="VG269" s="11"/>
      <c r="VH269" s="11"/>
      <c r="VI269" s="11"/>
      <c r="VJ269" s="11"/>
      <c r="VK269" s="11"/>
      <c r="VL269" s="11"/>
      <c r="VM269" s="11"/>
      <c r="VN269" s="11"/>
      <c r="VO269" s="11"/>
      <c r="VP269" s="11"/>
      <c r="VQ269" s="11"/>
      <c r="VR269" s="11"/>
      <c r="VS269" s="11"/>
      <c r="VT269" s="11"/>
      <c r="VU269" s="11"/>
      <c r="VV269" s="11"/>
      <c r="VW269" s="11"/>
      <c r="VX269" s="11"/>
      <c r="VY269" s="11"/>
      <c r="VZ269" s="11"/>
      <c r="WA269" s="11"/>
      <c r="WB269" s="11"/>
      <c r="WC269" s="11"/>
      <c r="WD269" s="11"/>
      <c r="WE269" s="11"/>
      <c r="WF269" s="11"/>
      <c r="WG269" s="11"/>
      <c r="WH269" s="11"/>
      <c r="WI269" s="11"/>
      <c r="WJ269" s="11"/>
      <c r="WK269" s="11"/>
      <c r="WL269" s="11"/>
      <c r="WM269" s="11"/>
      <c r="WN269" s="11"/>
      <c r="WO269" s="11"/>
      <c r="WP269" s="11"/>
      <c r="WQ269" s="11"/>
      <c r="WR269" s="11"/>
      <c r="WS269" s="11"/>
      <c r="WT269" s="11"/>
      <c r="WU269" s="11"/>
      <c r="WV269" s="11"/>
      <c r="WW269" s="11"/>
      <c r="WX269" s="11"/>
      <c r="WY269" s="11"/>
      <c r="WZ269" s="11"/>
      <c r="XA269" s="11"/>
      <c r="XB269" s="11"/>
      <c r="XC269" s="11"/>
      <c r="XD269" s="11"/>
      <c r="XE269" s="11"/>
      <c r="XF269" s="11"/>
      <c r="XG269" s="11"/>
      <c r="XH269" s="11"/>
      <c r="XI269" s="11"/>
      <c r="XJ269" s="11"/>
      <c r="XK269" s="11"/>
      <c r="XL269" s="11"/>
      <c r="XM269" s="11"/>
      <c r="XN269" s="11"/>
      <c r="XO269" s="11"/>
      <c r="XP269" s="11"/>
      <c r="XQ269" s="11"/>
      <c r="XR269" s="11"/>
      <c r="XS269" s="11"/>
      <c r="XT269" s="11"/>
      <c r="XU269" s="11"/>
      <c r="XV269" s="11"/>
      <c r="XW269" s="11"/>
      <c r="XX269" s="11"/>
      <c r="XY269" s="11"/>
      <c r="XZ269" s="11"/>
      <c r="YA269" s="11"/>
      <c r="YB269" s="11"/>
      <c r="YC269" s="11"/>
      <c r="YD269" s="11"/>
      <c r="YE269" s="11"/>
      <c r="YF269" s="11"/>
      <c r="YG269" s="11"/>
      <c r="YH269" s="11"/>
      <c r="YI269" s="11"/>
      <c r="YJ269" s="11"/>
      <c r="YK269" s="11"/>
      <c r="YL269" s="11"/>
      <c r="YM269" s="11"/>
      <c r="YN269" s="11"/>
      <c r="YO269" s="11"/>
      <c r="YP269" s="11"/>
      <c r="YQ269" s="11"/>
      <c r="YR269" s="11"/>
      <c r="YS269" s="11"/>
      <c r="YT269" s="11"/>
      <c r="YU269" s="11"/>
      <c r="YV269" s="11"/>
      <c r="YW269" s="11"/>
      <c r="YX269" s="11"/>
      <c r="YY269" s="11"/>
      <c r="YZ269" s="11"/>
      <c r="ZA269" s="11"/>
      <c r="ZB269" s="11"/>
      <c r="ZC269" s="11"/>
      <c r="ZD269" s="11"/>
      <c r="ZE269" s="11"/>
      <c r="ZF269" s="11"/>
      <c r="ZG269" s="11"/>
      <c r="ZH269" s="11"/>
      <c r="ZI269" s="11"/>
      <c r="ZJ269" s="11"/>
      <c r="ZK269" s="11"/>
      <c r="ZL269" s="11"/>
      <c r="ZM269" s="11"/>
      <c r="ZN269" s="11"/>
      <c r="ZO269" s="11"/>
      <c r="ZP269" s="11"/>
      <c r="ZQ269" s="11"/>
      <c r="ZR269" s="11"/>
      <c r="ZS269" s="11"/>
      <c r="ZT269" s="11"/>
      <c r="ZU269" s="11"/>
      <c r="ZV269" s="11"/>
      <c r="ZW269" s="11"/>
      <c r="ZX269" s="11"/>
      <c r="ZY269" s="11"/>
      <c r="ZZ269" s="11"/>
      <c r="AAA269" s="11"/>
      <c r="AAB269" s="11"/>
      <c r="AAC269" s="11"/>
      <c r="AAD269" s="11"/>
      <c r="AAE269" s="11"/>
      <c r="AAF269" s="11"/>
      <c r="AAG269" s="11"/>
      <c r="AAH269" s="11"/>
      <c r="AAI269" s="11"/>
      <c r="AAJ269" s="11"/>
      <c r="AAK269" s="11"/>
      <c r="AAL269" s="11"/>
      <c r="AAM269" s="11"/>
      <c r="AAN269" s="11"/>
      <c r="AAO269" s="11"/>
      <c r="AAP269" s="11"/>
      <c r="AAQ269" s="11"/>
      <c r="AAR269" s="11"/>
      <c r="AAS269" s="11"/>
      <c r="AAT269" s="11"/>
      <c r="AAU269" s="11"/>
      <c r="AAV269" s="11"/>
      <c r="AAW269" s="11"/>
      <c r="AAX269" s="11"/>
      <c r="AAY269" s="11"/>
      <c r="AAZ269" s="11"/>
      <c r="ABA269" s="11"/>
      <c r="ABB269" s="11"/>
      <c r="ABC269" s="11"/>
      <c r="ABD269" s="11"/>
      <c r="ABE269" s="11"/>
      <c r="ABF269" s="11"/>
      <c r="ABG269" s="11"/>
      <c r="ABH269" s="11"/>
      <c r="ABI269" s="11"/>
      <c r="ABJ269" s="11"/>
      <c r="ABK269" s="11"/>
      <c r="ABL269" s="11"/>
      <c r="ABM269" s="11"/>
      <c r="ABN269" s="11"/>
      <c r="ABO269" s="11"/>
      <c r="ABP269" s="11"/>
      <c r="ABQ269" s="11"/>
      <c r="ABR269" s="11"/>
      <c r="ABS269" s="11"/>
      <c r="ABT269" s="11"/>
      <c r="ABU269" s="11"/>
      <c r="ABV269" s="11"/>
      <c r="ABW269" s="11"/>
      <c r="ABX269" s="11"/>
      <c r="ABY269" s="11"/>
      <c r="ABZ269" s="11"/>
      <c r="ACA269" s="11"/>
      <c r="ACB269" s="11"/>
      <c r="ACC269" s="11"/>
      <c r="ACD269" s="11"/>
      <c r="ACE269" s="11"/>
      <c r="ACF269" s="11"/>
      <c r="ACG269" s="11"/>
      <c r="ACH269" s="11"/>
      <c r="ACI269" s="11"/>
      <c r="ACJ269" s="11"/>
      <c r="ACK269" s="11"/>
      <c r="ACL269" s="11"/>
      <c r="ACM269" s="11"/>
      <c r="ACN269" s="11"/>
      <c r="ACO269" s="11"/>
      <c r="ACP269" s="11"/>
      <c r="ACQ269" s="11"/>
      <c r="ACR269" s="11"/>
      <c r="ACS269" s="11"/>
      <c r="ACT269" s="11"/>
      <c r="ACU269" s="11"/>
      <c r="ACV269" s="11"/>
      <c r="ACW269" s="11"/>
      <c r="ACX269" s="11"/>
      <c r="ACY269" s="11"/>
      <c r="ACZ269" s="11"/>
      <c r="ADA269" s="11"/>
      <c r="ADB269" s="11"/>
      <c r="ADC269" s="11"/>
      <c r="ADD269" s="11"/>
      <c r="ADE269" s="11"/>
      <c r="ADF269" s="11"/>
      <c r="ADG269" s="11"/>
      <c r="ADH269" s="11"/>
      <c r="ADI269" s="11"/>
      <c r="ADJ269" s="11"/>
      <c r="ADK269" s="11"/>
      <c r="ADL269" s="11"/>
      <c r="ADM269" s="11"/>
      <c r="ADN269" s="11"/>
      <c r="ADO269" s="11"/>
      <c r="ADP269" s="11"/>
      <c r="ADQ269" s="11"/>
      <c r="ADR269" s="11"/>
      <c r="ADS269" s="11"/>
      <c r="ADT269" s="11"/>
      <c r="ADU269" s="11"/>
      <c r="ADV269" s="11"/>
      <c r="ADW269" s="11"/>
      <c r="ADX269" s="11"/>
      <c r="ADY269" s="11"/>
      <c r="ADZ269" s="11"/>
      <c r="AEA269" s="11"/>
      <c r="AEB269" s="11"/>
      <c r="AEC269" s="11"/>
      <c r="AED269" s="11"/>
      <c r="AEE269" s="11"/>
      <c r="AEF269" s="11"/>
      <c r="AEG269" s="11"/>
      <c r="AEH269" s="11"/>
      <c r="AEI269" s="11"/>
      <c r="AEJ269" s="11"/>
      <c r="AEK269" s="11"/>
      <c r="AEL269" s="11"/>
      <c r="AEM269" s="11"/>
      <c r="AEN269" s="11"/>
      <c r="AEO269" s="11"/>
      <c r="AEP269" s="11"/>
      <c r="AEQ269" s="11"/>
      <c r="AER269" s="11"/>
      <c r="AES269" s="11"/>
      <c r="AET269" s="11"/>
      <c r="AEU269" s="11"/>
      <c r="AEV269" s="11"/>
      <c r="AEW269" s="11"/>
      <c r="AEX269" s="11"/>
      <c r="AEY269" s="11"/>
      <c r="AEZ269" s="11"/>
      <c r="AFA269" s="11"/>
      <c r="AFB269" s="11"/>
      <c r="AFC269" s="11"/>
      <c r="AFD269" s="11"/>
      <c r="AFE269" s="11"/>
      <c r="AFF269" s="11"/>
      <c r="AFG269" s="11"/>
      <c r="AFH269" s="11"/>
      <c r="AFI269" s="11"/>
      <c r="AFJ269" s="11"/>
      <c r="AFK269" s="11"/>
      <c r="AFL269" s="11"/>
      <c r="AFM269" s="11"/>
      <c r="AFN269" s="11"/>
      <c r="AFO269" s="11"/>
      <c r="AFP269" s="11"/>
      <c r="AFQ269" s="11"/>
      <c r="AFR269" s="11"/>
      <c r="AFS269" s="11"/>
      <c r="AFT269" s="11"/>
      <c r="AFU269" s="11"/>
      <c r="AFV269" s="11"/>
      <c r="AFW269" s="11"/>
      <c r="AFX269" s="11"/>
      <c r="AFY269" s="11"/>
      <c r="AFZ269" s="11"/>
      <c r="AGA269" s="11"/>
      <c r="AGB269" s="11"/>
      <c r="AGC269" s="11"/>
      <c r="AGD269" s="11"/>
      <c r="AGE269" s="11"/>
      <c r="AGF269" s="11"/>
      <c r="AGG269" s="11"/>
      <c r="AGH269" s="11"/>
      <c r="AGI269" s="11"/>
      <c r="AGJ269" s="11"/>
      <c r="AGK269" s="11"/>
      <c r="AGL269" s="11"/>
      <c r="AGM269" s="11"/>
      <c r="AGN269" s="11"/>
      <c r="AGO269" s="11"/>
      <c r="AGP269" s="11"/>
      <c r="AGQ269" s="11"/>
      <c r="AGR269" s="11"/>
      <c r="AGS269" s="11"/>
      <c r="AGT269" s="11"/>
      <c r="AGU269" s="11"/>
      <c r="AGV269" s="11"/>
      <c r="AGW269" s="11"/>
      <c r="AGX269" s="11"/>
      <c r="AGY269" s="11"/>
      <c r="AGZ269" s="11"/>
      <c r="AHA269" s="11"/>
      <c r="AHB269" s="11"/>
      <c r="AHC269" s="11"/>
      <c r="AHD269" s="11"/>
      <c r="AHE269" s="11"/>
      <c r="AHF269" s="11"/>
      <c r="AHG269" s="11"/>
      <c r="AHH269" s="11"/>
      <c r="AHI269" s="11"/>
      <c r="AHJ269" s="11"/>
      <c r="AHK269" s="11"/>
      <c r="AHL269" s="11"/>
      <c r="AHM269" s="11"/>
      <c r="AHN269" s="11"/>
      <c r="AHO269" s="11"/>
      <c r="AHP269" s="11"/>
      <c r="AHQ269" s="11"/>
      <c r="AHR269" s="11"/>
      <c r="AHS269" s="11"/>
      <c r="AHT269" s="11"/>
      <c r="AHU269" s="11"/>
      <c r="AHV269" s="11"/>
      <c r="AHW269" s="11"/>
      <c r="AHX269" s="11"/>
      <c r="AHY269" s="11"/>
      <c r="AHZ269" s="11"/>
      <c r="AIA269" s="11"/>
      <c r="AIB269" s="11"/>
      <c r="AIC269" s="11"/>
      <c r="AID269" s="11"/>
      <c r="AIE269" s="11"/>
      <c r="AIF269" s="11"/>
      <c r="AIG269" s="11"/>
      <c r="AIH269" s="11"/>
      <c r="AII269" s="11"/>
      <c r="AIJ269" s="11"/>
      <c r="AIK269" s="11"/>
      <c r="AIL269" s="11"/>
      <c r="AIM269" s="11"/>
      <c r="AIN269" s="11"/>
      <c r="AIO269" s="11"/>
      <c r="AIP269" s="11"/>
      <c r="AIQ269" s="11"/>
      <c r="AIR269" s="11"/>
      <c r="AIS269" s="11"/>
      <c r="AIT269" s="11"/>
      <c r="AIU269" s="11"/>
      <c r="AIV269" s="11"/>
      <c r="AIW269" s="11"/>
      <c r="AIX269" s="11"/>
      <c r="AIY269" s="11"/>
      <c r="AIZ269" s="11"/>
      <c r="AJA269" s="11"/>
      <c r="AJB269" s="11"/>
      <c r="AJC269" s="11"/>
      <c r="AJD269" s="11"/>
      <c r="AJE269" s="11"/>
      <c r="AJF269" s="11"/>
      <c r="AJG269" s="11"/>
      <c r="AJH269" s="11"/>
      <c r="AJI269" s="11"/>
      <c r="AJJ269" s="11"/>
      <c r="AJK269" s="11"/>
      <c r="AJL269" s="11"/>
      <c r="AJM269" s="11"/>
      <c r="AJN269" s="11"/>
      <c r="AJO269" s="11"/>
      <c r="AJP269" s="11"/>
      <c r="AJQ269" s="11"/>
      <c r="AJR269" s="11"/>
      <c r="AJS269" s="11"/>
      <c r="AJT269" s="11"/>
      <c r="AJU269" s="11"/>
      <c r="AJV269" s="11"/>
      <c r="AJW269" s="11"/>
      <c r="AJX269" s="11"/>
      <c r="AJY269" s="11"/>
      <c r="AJZ269" s="11"/>
      <c r="AKA269" s="11"/>
      <c r="AKB269" s="11"/>
      <c r="AKC269" s="11"/>
      <c r="AKD269" s="11"/>
      <c r="AKE269" s="11"/>
      <c r="AKF269" s="11"/>
      <c r="AKG269" s="11"/>
      <c r="AKH269" s="11"/>
      <c r="AKI269" s="11"/>
      <c r="AKJ269" s="11"/>
      <c r="AKK269" s="11"/>
      <c r="AKL269" s="11"/>
      <c r="AKM269" s="11"/>
      <c r="AKN269" s="11"/>
      <c r="AKO269" s="11"/>
      <c r="AKP269" s="11"/>
      <c r="AKQ269" s="11"/>
      <c r="AKR269" s="11"/>
      <c r="AKS269" s="11"/>
      <c r="AKT269" s="11"/>
      <c r="AKU269" s="11"/>
      <c r="AKV269" s="11"/>
      <c r="AKW269" s="11"/>
      <c r="AKX269" s="11"/>
      <c r="AKY269" s="11"/>
      <c r="AKZ269" s="11"/>
      <c r="ALA269" s="11"/>
      <c r="ALB269" s="11"/>
      <c r="ALC269" s="11"/>
      <c r="ALD269" s="11"/>
      <c r="ALE269" s="11"/>
      <c r="ALF269" s="11"/>
      <c r="ALG269" s="11"/>
      <c r="ALH269" s="11"/>
      <c r="ALI269" s="11"/>
      <c r="ALJ269" s="11"/>
      <c r="ALK269" s="11"/>
      <c r="ALL269" s="11"/>
      <c r="ALM269" s="11"/>
      <c r="ALN269" s="11"/>
      <c r="ALO269" s="11"/>
      <c r="ALP269" s="11"/>
      <c r="ALQ269" s="11"/>
      <c r="ALR269" s="11"/>
      <c r="ALS269" s="11"/>
      <c r="ALT269" s="11"/>
      <c r="ALU269" s="11"/>
      <c r="ALV269" s="11"/>
      <c r="ALW269" s="11"/>
      <c r="ALX269" s="11"/>
      <c r="ALY269" s="11"/>
      <c r="ALZ269" s="11"/>
      <c r="AMA269" s="11"/>
      <c r="AMB269" s="11"/>
      <c r="AMC269" s="11"/>
    </row>
    <row r="270" spans="1:1017" s="5" customFormat="1" ht="17.25" customHeight="1">
      <c r="A270" s="106">
        <f>A269</f>
        <v>30</v>
      </c>
      <c r="B270" s="181" t="s">
        <v>742</v>
      </c>
      <c r="C270" s="181"/>
      <c r="D270" s="107"/>
      <c r="E270" s="106">
        <f>SUM(E240:E269)</f>
        <v>701</v>
      </c>
      <c r="F270" s="106">
        <f t="shared" ref="F270:M270" si="17">SUM(F240:F269)</f>
        <v>312</v>
      </c>
      <c r="G270" s="106">
        <f t="shared" si="17"/>
        <v>389</v>
      </c>
      <c r="H270" s="236">
        <f>SUM(H240:H269)</f>
        <v>25684.920000000002</v>
      </c>
      <c r="I270" s="106">
        <f t="shared" si="17"/>
        <v>8318.2000000000007</v>
      </c>
      <c r="J270" s="106">
        <f t="shared" si="17"/>
        <v>17366.72</v>
      </c>
      <c r="K270" s="106">
        <f>SUM(K240:K269)</f>
        <v>1581</v>
      </c>
      <c r="L270" s="106">
        <f t="shared" si="17"/>
        <v>707</v>
      </c>
      <c r="M270" s="106">
        <f t="shared" si="17"/>
        <v>874</v>
      </c>
      <c r="N270" s="237"/>
      <c r="O270" s="237"/>
      <c r="P270" s="237"/>
    </row>
    <row r="271" spans="1:1017" s="78" customFormat="1" ht="36.75" customHeight="1">
      <c r="A271" s="76">
        <v>1</v>
      </c>
      <c r="B271" s="76" t="s">
        <v>160</v>
      </c>
      <c r="C271" s="79" t="s">
        <v>147</v>
      </c>
      <c r="D271" s="79">
        <v>13</v>
      </c>
      <c r="E271" s="79">
        <v>2</v>
      </c>
      <c r="F271" s="79">
        <v>1</v>
      </c>
      <c r="G271" s="79">
        <v>1</v>
      </c>
      <c r="H271" s="80">
        <v>92</v>
      </c>
      <c r="I271" s="79">
        <v>56.4</v>
      </c>
      <c r="J271" s="79">
        <v>35.6</v>
      </c>
      <c r="K271" s="79">
        <v>6</v>
      </c>
      <c r="L271" s="79">
        <v>3</v>
      </c>
      <c r="M271" s="79">
        <v>3</v>
      </c>
      <c r="N271" s="156" t="s">
        <v>687</v>
      </c>
      <c r="O271" s="157" t="s">
        <v>242</v>
      </c>
      <c r="P271" s="157">
        <v>2023</v>
      </c>
    </row>
    <row r="272" spans="1:1017" s="78" customFormat="1" ht="36.75" customHeight="1">
      <c r="A272" s="76">
        <v>2</v>
      </c>
      <c r="B272" s="76" t="s">
        <v>160</v>
      </c>
      <c r="C272" s="79" t="s">
        <v>46</v>
      </c>
      <c r="D272" s="79">
        <v>24</v>
      </c>
      <c r="E272" s="79">
        <v>8</v>
      </c>
      <c r="F272" s="79">
        <v>6</v>
      </c>
      <c r="G272" s="79">
        <v>2</v>
      </c>
      <c r="H272" s="79">
        <v>322.5</v>
      </c>
      <c r="I272" s="79">
        <v>247.5</v>
      </c>
      <c r="J272" s="79">
        <v>75</v>
      </c>
      <c r="K272" s="79">
        <v>11</v>
      </c>
      <c r="L272" s="79">
        <v>11</v>
      </c>
      <c r="M272" s="79"/>
      <c r="N272" s="156" t="s">
        <v>687</v>
      </c>
      <c r="O272" s="157" t="s">
        <v>243</v>
      </c>
      <c r="P272" s="158" t="s">
        <v>736</v>
      </c>
    </row>
    <row r="273" spans="1:16" s="78" customFormat="1" ht="36.75" customHeight="1">
      <c r="A273" s="75">
        <v>3</v>
      </c>
      <c r="B273" s="76" t="s">
        <v>160</v>
      </c>
      <c r="C273" s="76" t="s">
        <v>126</v>
      </c>
      <c r="D273" s="76">
        <v>2</v>
      </c>
      <c r="E273" s="76">
        <v>8</v>
      </c>
      <c r="F273" s="76">
        <v>7</v>
      </c>
      <c r="G273" s="76">
        <v>1</v>
      </c>
      <c r="H273" s="81">
        <v>321</v>
      </c>
      <c r="I273" s="82">
        <v>285.60000000000002</v>
      </c>
      <c r="J273" s="76">
        <v>35.4</v>
      </c>
      <c r="K273" s="76">
        <v>17</v>
      </c>
      <c r="L273" s="76">
        <v>17</v>
      </c>
      <c r="M273" s="76"/>
      <c r="N273" s="156" t="s">
        <v>687</v>
      </c>
      <c r="O273" s="157" t="s">
        <v>244</v>
      </c>
      <c r="P273" s="157" t="s">
        <v>737</v>
      </c>
    </row>
    <row r="274" spans="1:16" s="78" customFormat="1" ht="36.75" customHeight="1">
      <c r="A274" s="76">
        <v>4</v>
      </c>
      <c r="B274" s="76" t="s">
        <v>160</v>
      </c>
      <c r="C274" s="76" t="s">
        <v>126</v>
      </c>
      <c r="D274" s="76">
        <v>4</v>
      </c>
      <c r="E274" s="76">
        <v>8</v>
      </c>
      <c r="F274" s="76">
        <v>6</v>
      </c>
      <c r="G274" s="76">
        <v>2</v>
      </c>
      <c r="H274" s="76">
        <v>321.8</v>
      </c>
      <c r="I274" s="76">
        <v>237.6</v>
      </c>
      <c r="J274" s="76">
        <v>84.2</v>
      </c>
      <c r="K274" s="76">
        <v>18</v>
      </c>
      <c r="L274" s="76">
        <v>15</v>
      </c>
      <c r="M274" s="76">
        <v>3</v>
      </c>
      <c r="N274" s="156" t="s">
        <v>687</v>
      </c>
      <c r="O274" s="157" t="s">
        <v>245</v>
      </c>
      <c r="P274" s="157" t="s">
        <v>737</v>
      </c>
    </row>
    <row r="275" spans="1:16" s="78" customFormat="1" ht="36.75" customHeight="1">
      <c r="A275" s="76">
        <v>5</v>
      </c>
      <c r="B275" s="76" t="s">
        <v>160</v>
      </c>
      <c r="C275" s="76" t="s">
        <v>146</v>
      </c>
      <c r="D275" s="76">
        <v>13</v>
      </c>
      <c r="E275" s="76">
        <v>2</v>
      </c>
      <c r="F275" s="76">
        <v>1</v>
      </c>
      <c r="G275" s="76">
        <v>1</v>
      </c>
      <c r="H275" s="76">
        <v>115.8</v>
      </c>
      <c r="I275" s="76">
        <v>38.5</v>
      </c>
      <c r="J275" s="76">
        <v>77.3</v>
      </c>
      <c r="K275" s="76">
        <v>7</v>
      </c>
      <c r="L275" s="76">
        <v>2</v>
      </c>
      <c r="M275" s="76">
        <v>5</v>
      </c>
      <c r="N275" s="156" t="s">
        <v>688</v>
      </c>
      <c r="O275" s="157" t="s">
        <v>689</v>
      </c>
      <c r="P275" s="157">
        <v>2023</v>
      </c>
    </row>
    <row r="276" spans="1:16" s="78" customFormat="1" ht="36.75" customHeight="1">
      <c r="A276" s="75">
        <v>6</v>
      </c>
      <c r="B276" s="76" t="s">
        <v>160</v>
      </c>
      <c r="C276" s="76" t="s">
        <v>146</v>
      </c>
      <c r="D276" s="76">
        <v>1</v>
      </c>
      <c r="E276" s="76">
        <v>1</v>
      </c>
      <c r="F276" s="76">
        <v>1</v>
      </c>
      <c r="G276" s="76"/>
      <c r="H276" s="76">
        <v>101.3</v>
      </c>
      <c r="I276" s="76">
        <v>101.3</v>
      </c>
      <c r="J276" s="76"/>
      <c r="K276" s="76">
        <v>4</v>
      </c>
      <c r="L276" s="76">
        <v>4</v>
      </c>
      <c r="M276" s="76"/>
      <c r="N276" s="156" t="s">
        <v>688</v>
      </c>
      <c r="O276" s="157" t="s">
        <v>690</v>
      </c>
      <c r="P276" s="157" t="s">
        <v>738</v>
      </c>
    </row>
    <row r="277" spans="1:16" s="78" customFormat="1" ht="36.75" customHeight="1">
      <c r="A277" s="76">
        <v>7</v>
      </c>
      <c r="B277" s="76" t="s">
        <v>160</v>
      </c>
      <c r="C277" s="76" t="s">
        <v>146</v>
      </c>
      <c r="D277" s="76">
        <v>11</v>
      </c>
      <c r="E277" s="76">
        <v>2</v>
      </c>
      <c r="F277" s="76">
        <v>1</v>
      </c>
      <c r="G277" s="76">
        <v>1</v>
      </c>
      <c r="H277" s="76">
        <v>91.9</v>
      </c>
      <c r="I277" s="76">
        <v>45.4</v>
      </c>
      <c r="J277" s="76">
        <v>46.5</v>
      </c>
      <c r="K277" s="76">
        <v>6</v>
      </c>
      <c r="L277" s="76">
        <v>4</v>
      </c>
      <c r="M277" s="76">
        <v>2</v>
      </c>
      <c r="N277" s="156" t="s">
        <v>691</v>
      </c>
      <c r="O277" s="157" t="s">
        <v>149</v>
      </c>
      <c r="P277" s="157">
        <v>2023</v>
      </c>
    </row>
    <row r="278" spans="1:16" s="78" customFormat="1" ht="36.75" customHeight="1">
      <c r="A278" s="76">
        <v>8</v>
      </c>
      <c r="B278" s="76" t="s">
        <v>160</v>
      </c>
      <c r="C278" s="76" t="s">
        <v>150</v>
      </c>
      <c r="D278" s="76">
        <v>20</v>
      </c>
      <c r="E278" s="76">
        <v>2</v>
      </c>
      <c r="F278" s="76">
        <v>2</v>
      </c>
      <c r="G278" s="76"/>
      <c r="H278" s="76">
        <v>87.9</v>
      </c>
      <c r="I278" s="76">
        <v>87.9</v>
      </c>
      <c r="J278" s="76"/>
      <c r="K278" s="76">
        <v>5</v>
      </c>
      <c r="L278" s="76">
        <v>5</v>
      </c>
      <c r="M278" s="76"/>
      <c r="N278" s="156" t="s">
        <v>691</v>
      </c>
      <c r="O278" s="157" t="s">
        <v>149</v>
      </c>
      <c r="P278" s="158" t="s">
        <v>737</v>
      </c>
    </row>
    <row r="279" spans="1:16" s="78" customFormat="1" ht="36.75" customHeight="1">
      <c r="A279" s="75">
        <v>9</v>
      </c>
      <c r="B279" s="76" t="s">
        <v>160</v>
      </c>
      <c r="C279" s="76" t="s">
        <v>147</v>
      </c>
      <c r="D279" s="76">
        <v>22</v>
      </c>
      <c r="E279" s="76">
        <v>2</v>
      </c>
      <c r="F279" s="76">
        <v>2</v>
      </c>
      <c r="G279" s="76"/>
      <c r="H279" s="76">
        <v>74.5</v>
      </c>
      <c r="I279" s="76">
        <v>74.5</v>
      </c>
      <c r="J279" s="76"/>
      <c r="K279" s="76">
        <v>8</v>
      </c>
      <c r="L279" s="76">
        <v>8</v>
      </c>
      <c r="M279" s="76"/>
      <c r="N279" s="156" t="s">
        <v>691</v>
      </c>
      <c r="O279" s="157" t="s">
        <v>149</v>
      </c>
      <c r="P279" s="158" t="s">
        <v>737</v>
      </c>
    </row>
    <row r="280" spans="1:16" s="78" customFormat="1" ht="36.75" customHeight="1">
      <c r="A280" s="76">
        <v>10</v>
      </c>
      <c r="B280" s="76" t="s">
        <v>160</v>
      </c>
      <c r="C280" s="76" t="s">
        <v>153</v>
      </c>
      <c r="D280" s="76">
        <v>16</v>
      </c>
      <c r="E280" s="76">
        <v>2</v>
      </c>
      <c r="F280" s="76">
        <v>2</v>
      </c>
      <c r="G280" s="76"/>
      <c r="H280" s="76">
        <v>120.4</v>
      </c>
      <c r="I280" s="76">
        <v>120.4</v>
      </c>
      <c r="J280" s="76"/>
      <c r="K280" s="76">
        <v>6</v>
      </c>
      <c r="L280" s="76">
        <v>6</v>
      </c>
      <c r="M280" s="76"/>
      <c r="N280" s="156" t="s">
        <v>692</v>
      </c>
      <c r="O280" s="157" t="s">
        <v>154</v>
      </c>
      <c r="P280" s="157">
        <v>2023</v>
      </c>
    </row>
    <row r="281" spans="1:16" s="78" customFormat="1" ht="36.75" customHeight="1">
      <c r="A281" s="76">
        <v>11</v>
      </c>
      <c r="B281" s="76" t="s">
        <v>160</v>
      </c>
      <c r="C281" s="76" t="s">
        <v>147</v>
      </c>
      <c r="D281" s="76">
        <v>1</v>
      </c>
      <c r="E281" s="76">
        <v>2</v>
      </c>
      <c r="F281" s="76">
        <v>2</v>
      </c>
      <c r="G281" s="76"/>
      <c r="H281" s="76">
        <v>77.2</v>
      </c>
      <c r="I281" s="76">
        <v>77.2</v>
      </c>
      <c r="J281" s="76"/>
      <c r="K281" s="76">
        <v>7</v>
      </c>
      <c r="L281" s="76">
        <v>7</v>
      </c>
      <c r="M281" s="76"/>
      <c r="N281" s="156" t="s">
        <v>692</v>
      </c>
      <c r="O281" s="157" t="s">
        <v>155</v>
      </c>
      <c r="P281" s="158" t="s">
        <v>737</v>
      </c>
    </row>
    <row r="282" spans="1:16" s="78" customFormat="1" ht="36.75" customHeight="1">
      <c r="A282" s="75">
        <v>12</v>
      </c>
      <c r="B282" s="76" t="s">
        <v>160</v>
      </c>
      <c r="C282" s="76" t="s">
        <v>148</v>
      </c>
      <c r="D282" s="76">
        <v>10</v>
      </c>
      <c r="E282" s="76">
        <v>2</v>
      </c>
      <c r="F282" s="76">
        <v>1</v>
      </c>
      <c r="G282" s="76">
        <v>1</v>
      </c>
      <c r="H282" s="76">
        <v>75.900000000000006</v>
      </c>
      <c r="I282" s="76">
        <v>37.799999999999997</v>
      </c>
      <c r="J282" s="76">
        <v>38.1</v>
      </c>
      <c r="K282" s="76">
        <v>2</v>
      </c>
      <c r="L282" s="76">
        <v>2</v>
      </c>
      <c r="M282" s="76">
        <v>0</v>
      </c>
      <c r="N282" s="156" t="s">
        <v>692</v>
      </c>
      <c r="O282" s="157" t="s">
        <v>156</v>
      </c>
      <c r="P282" s="158" t="s">
        <v>739</v>
      </c>
    </row>
    <row r="283" spans="1:16" s="78" customFormat="1" ht="36.75" customHeight="1">
      <c r="A283" s="76">
        <v>13</v>
      </c>
      <c r="B283" s="76" t="s">
        <v>160</v>
      </c>
      <c r="C283" s="76" t="s">
        <v>28</v>
      </c>
      <c r="D283" s="76">
        <v>12</v>
      </c>
      <c r="E283" s="76">
        <v>2</v>
      </c>
      <c r="F283" s="76">
        <v>1</v>
      </c>
      <c r="G283" s="76">
        <v>1</v>
      </c>
      <c r="H283" s="76">
        <v>100.6</v>
      </c>
      <c r="I283" s="76">
        <v>49.9</v>
      </c>
      <c r="J283" s="76">
        <v>50.7</v>
      </c>
      <c r="K283" s="76">
        <v>2</v>
      </c>
      <c r="L283" s="76">
        <v>1</v>
      </c>
      <c r="M283" s="76">
        <v>1</v>
      </c>
      <c r="N283" s="156" t="s">
        <v>692</v>
      </c>
      <c r="O283" s="157" t="s">
        <v>157</v>
      </c>
      <c r="P283" s="157" t="s">
        <v>561</v>
      </c>
    </row>
    <row r="284" spans="1:16" s="78" customFormat="1" ht="36.75" customHeight="1">
      <c r="A284" s="76">
        <v>14</v>
      </c>
      <c r="B284" s="76" t="s">
        <v>160</v>
      </c>
      <c r="C284" s="76" t="s">
        <v>146</v>
      </c>
      <c r="D284" s="76">
        <v>3</v>
      </c>
      <c r="E284" s="76">
        <v>2</v>
      </c>
      <c r="F284" s="76">
        <v>1</v>
      </c>
      <c r="G284" s="76">
        <v>1</v>
      </c>
      <c r="H284" s="76">
        <v>92.6</v>
      </c>
      <c r="I284" s="76">
        <v>46.3</v>
      </c>
      <c r="J284" s="76">
        <v>46.3</v>
      </c>
      <c r="K284" s="76">
        <v>3</v>
      </c>
      <c r="L284" s="76">
        <v>2</v>
      </c>
      <c r="M284" s="76">
        <v>1</v>
      </c>
      <c r="N284" s="156" t="s">
        <v>692</v>
      </c>
      <c r="O284" s="157" t="s">
        <v>158</v>
      </c>
      <c r="P284" s="157" t="s">
        <v>561</v>
      </c>
    </row>
    <row r="285" spans="1:16" s="78" customFormat="1" ht="36.75" customHeight="1">
      <c r="A285" s="75">
        <v>15</v>
      </c>
      <c r="B285" s="76" t="s">
        <v>160</v>
      </c>
      <c r="C285" s="76" t="s">
        <v>146</v>
      </c>
      <c r="D285" s="76">
        <v>15</v>
      </c>
      <c r="E285" s="76">
        <v>2</v>
      </c>
      <c r="F285" s="76">
        <v>2</v>
      </c>
      <c r="G285" s="76"/>
      <c r="H285" s="76">
        <v>103.8</v>
      </c>
      <c r="I285" s="76">
        <v>103.8</v>
      </c>
      <c r="J285" s="76"/>
      <c r="K285" s="76">
        <v>3</v>
      </c>
      <c r="L285" s="76">
        <v>3</v>
      </c>
      <c r="M285" s="76"/>
      <c r="N285" s="156" t="s">
        <v>692</v>
      </c>
      <c r="O285" s="157" t="s">
        <v>159</v>
      </c>
      <c r="P285" s="158" t="s">
        <v>739</v>
      </c>
    </row>
    <row r="286" spans="1:16" s="78" customFormat="1" ht="36.75" customHeight="1">
      <c r="A286" s="76">
        <v>16</v>
      </c>
      <c r="B286" s="76" t="s">
        <v>160</v>
      </c>
      <c r="C286" s="76" t="s">
        <v>126</v>
      </c>
      <c r="D286" s="76">
        <v>10</v>
      </c>
      <c r="E286" s="76">
        <v>1</v>
      </c>
      <c r="F286" s="76">
        <v>1</v>
      </c>
      <c r="G286" s="76"/>
      <c r="H286" s="82">
        <v>73</v>
      </c>
      <c r="I286" s="82">
        <v>73</v>
      </c>
      <c r="J286" s="76"/>
      <c r="K286" s="76">
        <v>2</v>
      </c>
      <c r="L286" s="76">
        <v>2</v>
      </c>
      <c r="M286" s="76"/>
      <c r="N286" s="156" t="s">
        <v>693</v>
      </c>
      <c r="O286" s="157" t="s">
        <v>246</v>
      </c>
      <c r="P286" s="157" t="s">
        <v>561</v>
      </c>
    </row>
    <row r="287" spans="1:16" s="78" customFormat="1" ht="36.75" customHeight="1">
      <c r="A287" s="76">
        <v>17</v>
      </c>
      <c r="B287" s="76" t="s">
        <v>160</v>
      </c>
      <c r="C287" s="76" t="s">
        <v>144</v>
      </c>
      <c r="D287" s="76">
        <v>1</v>
      </c>
      <c r="E287" s="76">
        <v>2</v>
      </c>
      <c r="F287" s="76">
        <v>1</v>
      </c>
      <c r="G287" s="76">
        <v>1</v>
      </c>
      <c r="H287" s="82">
        <v>99.1</v>
      </c>
      <c r="I287" s="82">
        <v>35.4</v>
      </c>
      <c r="J287" s="76">
        <v>63.7</v>
      </c>
      <c r="K287" s="76">
        <v>5</v>
      </c>
      <c r="L287" s="76">
        <v>3</v>
      </c>
      <c r="M287" s="76">
        <v>2</v>
      </c>
      <c r="N287" s="156" t="s">
        <v>693</v>
      </c>
      <c r="O287" s="157" t="s">
        <v>247</v>
      </c>
      <c r="P287" s="158" t="s">
        <v>740</v>
      </c>
    </row>
    <row r="288" spans="1:16" s="78" customFormat="1" ht="36.75" customHeight="1">
      <c r="A288" s="75">
        <v>18</v>
      </c>
      <c r="B288" s="76" t="s">
        <v>160</v>
      </c>
      <c r="C288" s="76" t="s">
        <v>153</v>
      </c>
      <c r="D288" s="76">
        <v>17</v>
      </c>
      <c r="E288" s="76">
        <v>2</v>
      </c>
      <c r="F288" s="76">
        <v>2</v>
      </c>
      <c r="G288" s="76"/>
      <c r="H288" s="82">
        <v>85.8</v>
      </c>
      <c r="I288" s="82">
        <v>85.8</v>
      </c>
      <c r="J288" s="76"/>
      <c r="K288" s="76">
        <v>6</v>
      </c>
      <c r="L288" s="76">
        <v>6</v>
      </c>
      <c r="M288" s="76"/>
      <c r="N288" s="156" t="s">
        <v>693</v>
      </c>
      <c r="O288" s="157" t="s">
        <v>248</v>
      </c>
      <c r="P288" s="158" t="s">
        <v>739</v>
      </c>
    </row>
    <row r="289" spans="1:16" s="78" customFormat="1" ht="36.75" customHeight="1">
      <c r="A289" s="76">
        <v>19</v>
      </c>
      <c r="B289" s="76" t="s">
        <v>160</v>
      </c>
      <c r="C289" s="76" t="s">
        <v>147</v>
      </c>
      <c r="D289" s="76">
        <v>24</v>
      </c>
      <c r="E289" s="76">
        <v>2</v>
      </c>
      <c r="F289" s="76">
        <v>2</v>
      </c>
      <c r="G289" s="76"/>
      <c r="H289" s="82">
        <v>83.3</v>
      </c>
      <c r="I289" s="82">
        <v>83.3</v>
      </c>
      <c r="J289" s="76"/>
      <c r="K289" s="76">
        <v>6</v>
      </c>
      <c r="L289" s="76">
        <v>6</v>
      </c>
      <c r="M289" s="76"/>
      <c r="N289" s="156" t="s">
        <v>693</v>
      </c>
      <c r="O289" s="157" t="s">
        <v>249</v>
      </c>
      <c r="P289" s="158" t="s">
        <v>739</v>
      </c>
    </row>
    <row r="290" spans="1:16" s="78" customFormat="1" ht="36.75" customHeight="1">
      <c r="A290" s="76">
        <v>20</v>
      </c>
      <c r="B290" s="76" t="s">
        <v>160</v>
      </c>
      <c r="C290" s="76" t="s">
        <v>147</v>
      </c>
      <c r="D290" s="76">
        <v>11</v>
      </c>
      <c r="E290" s="76">
        <v>2</v>
      </c>
      <c r="F290" s="76">
        <v>1</v>
      </c>
      <c r="G290" s="76">
        <v>1</v>
      </c>
      <c r="H290" s="82">
        <v>82.4</v>
      </c>
      <c r="I290" s="82">
        <v>48.4</v>
      </c>
      <c r="J290" s="76">
        <v>34</v>
      </c>
      <c r="K290" s="76">
        <v>2</v>
      </c>
      <c r="L290" s="76">
        <v>1</v>
      </c>
      <c r="M290" s="76">
        <v>1</v>
      </c>
      <c r="N290" s="156" t="s">
        <v>693</v>
      </c>
      <c r="O290" s="157" t="s">
        <v>250</v>
      </c>
      <c r="P290" s="157" t="s">
        <v>561</v>
      </c>
    </row>
    <row r="291" spans="1:16" s="78" customFormat="1" ht="36.75" customHeight="1">
      <c r="A291" s="75">
        <v>21</v>
      </c>
      <c r="B291" s="76" t="s">
        <v>160</v>
      </c>
      <c r="C291" s="76" t="s">
        <v>153</v>
      </c>
      <c r="D291" s="76" t="s">
        <v>251</v>
      </c>
      <c r="E291" s="76">
        <v>2</v>
      </c>
      <c r="F291" s="76">
        <v>1</v>
      </c>
      <c r="G291" s="76">
        <v>1</v>
      </c>
      <c r="H291" s="82">
        <v>91.2</v>
      </c>
      <c r="I291" s="82">
        <v>45.2</v>
      </c>
      <c r="J291" s="76">
        <v>46</v>
      </c>
      <c r="K291" s="76">
        <v>3</v>
      </c>
      <c r="L291" s="76">
        <v>2</v>
      </c>
      <c r="M291" s="76">
        <v>1</v>
      </c>
      <c r="N291" s="156" t="s">
        <v>693</v>
      </c>
      <c r="O291" s="157" t="s">
        <v>252</v>
      </c>
      <c r="P291" s="157" t="s">
        <v>561</v>
      </c>
    </row>
    <row r="292" spans="1:16" s="78" customFormat="1" ht="36.75" customHeight="1">
      <c r="A292" s="76">
        <v>22</v>
      </c>
      <c r="B292" s="76" t="s">
        <v>160</v>
      </c>
      <c r="C292" s="83" t="s">
        <v>150</v>
      </c>
      <c r="D292" s="83">
        <v>17</v>
      </c>
      <c r="E292" s="76">
        <v>2</v>
      </c>
      <c r="F292" s="76">
        <v>2</v>
      </c>
      <c r="G292" s="76"/>
      <c r="H292" s="82">
        <v>112.2</v>
      </c>
      <c r="I292" s="82">
        <v>112.2</v>
      </c>
      <c r="J292" s="76"/>
      <c r="K292" s="76">
        <v>6</v>
      </c>
      <c r="L292" s="76">
        <v>6</v>
      </c>
      <c r="M292" s="76"/>
      <c r="N292" s="156" t="s">
        <v>693</v>
      </c>
      <c r="O292" s="157" t="s">
        <v>253</v>
      </c>
      <c r="P292" s="158" t="s">
        <v>739</v>
      </c>
    </row>
    <row r="293" spans="1:16" s="78" customFormat="1" ht="36.75" customHeight="1">
      <c r="A293" s="76">
        <v>23</v>
      </c>
      <c r="B293" s="76" t="s">
        <v>160</v>
      </c>
      <c r="C293" s="77" t="s">
        <v>150</v>
      </c>
      <c r="D293" s="77">
        <v>4</v>
      </c>
      <c r="E293" s="84">
        <v>2</v>
      </c>
      <c r="F293" s="76">
        <v>1</v>
      </c>
      <c r="G293" s="76">
        <v>1</v>
      </c>
      <c r="H293" s="82">
        <v>93.8</v>
      </c>
      <c r="I293" s="82">
        <v>47.8</v>
      </c>
      <c r="J293" s="82">
        <v>46</v>
      </c>
      <c r="K293" s="76">
        <v>6</v>
      </c>
      <c r="L293" s="76">
        <v>4</v>
      </c>
      <c r="M293" s="76">
        <v>2</v>
      </c>
      <c r="N293" s="156" t="s">
        <v>694</v>
      </c>
      <c r="O293" s="157" t="s">
        <v>294</v>
      </c>
      <c r="P293" s="157" t="s">
        <v>561</v>
      </c>
    </row>
    <row r="294" spans="1:16" s="78" customFormat="1" ht="36.75" customHeight="1">
      <c r="A294" s="75">
        <v>24</v>
      </c>
      <c r="B294" s="76" t="s">
        <v>160</v>
      </c>
      <c r="C294" s="77" t="s">
        <v>152</v>
      </c>
      <c r="D294" s="77">
        <v>2</v>
      </c>
      <c r="E294" s="84">
        <v>1</v>
      </c>
      <c r="F294" s="76">
        <v>1</v>
      </c>
      <c r="G294" s="76"/>
      <c r="H294" s="82">
        <v>50.5</v>
      </c>
      <c r="I294" s="82">
        <v>50.5</v>
      </c>
      <c r="J294" s="76"/>
      <c r="K294" s="76">
        <v>4</v>
      </c>
      <c r="L294" s="76">
        <v>4</v>
      </c>
      <c r="M294" s="76"/>
      <c r="N294" s="156" t="s">
        <v>694</v>
      </c>
      <c r="O294" s="157" t="s">
        <v>295</v>
      </c>
      <c r="P294" s="158" t="s">
        <v>739</v>
      </c>
    </row>
    <row r="295" spans="1:16" s="78" customFormat="1" ht="36.75" customHeight="1">
      <c r="A295" s="76">
        <v>25</v>
      </c>
      <c r="B295" s="76" t="s">
        <v>160</v>
      </c>
      <c r="C295" s="77" t="s">
        <v>144</v>
      </c>
      <c r="D295" s="77">
        <v>11</v>
      </c>
      <c r="E295" s="84">
        <v>2</v>
      </c>
      <c r="F295" s="76">
        <v>1</v>
      </c>
      <c r="G295" s="76">
        <v>1</v>
      </c>
      <c r="H295" s="82">
        <v>76.2</v>
      </c>
      <c r="I295" s="82">
        <v>39.1</v>
      </c>
      <c r="J295" s="76">
        <v>37.1</v>
      </c>
      <c r="K295" s="76">
        <v>5</v>
      </c>
      <c r="L295" s="76">
        <v>2</v>
      </c>
      <c r="M295" s="76">
        <v>3</v>
      </c>
      <c r="N295" s="156" t="s">
        <v>694</v>
      </c>
      <c r="O295" s="157" t="s">
        <v>296</v>
      </c>
      <c r="P295" s="157" t="s">
        <v>561</v>
      </c>
    </row>
    <row r="296" spans="1:16" s="78" customFormat="1" ht="36.75" customHeight="1">
      <c r="A296" s="76">
        <v>26</v>
      </c>
      <c r="B296" s="76" t="s">
        <v>160</v>
      </c>
      <c r="C296" s="77" t="s">
        <v>153</v>
      </c>
      <c r="D296" s="77">
        <v>24</v>
      </c>
      <c r="E296" s="84">
        <v>2</v>
      </c>
      <c r="F296" s="76">
        <v>1</v>
      </c>
      <c r="G296" s="76">
        <v>1</v>
      </c>
      <c r="H296" s="82">
        <v>136.30000000000001</v>
      </c>
      <c r="I296" s="82">
        <v>60.5</v>
      </c>
      <c r="J296" s="76">
        <v>75.8</v>
      </c>
      <c r="K296" s="76">
        <v>9</v>
      </c>
      <c r="L296" s="76">
        <v>5</v>
      </c>
      <c r="M296" s="76">
        <v>4</v>
      </c>
      <c r="N296" s="156" t="s">
        <v>694</v>
      </c>
      <c r="O296" s="157" t="s">
        <v>297</v>
      </c>
      <c r="P296" s="157" t="s">
        <v>561</v>
      </c>
    </row>
    <row r="297" spans="1:16" s="78" customFormat="1" ht="36.75" customHeight="1">
      <c r="A297" s="75">
        <v>27</v>
      </c>
      <c r="B297" s="76" t="s">
        <v>160</v>
      </c>
      <c r="C297" s="77" t="s">
        <v>144</v>
      </c>
      <c r="D297" s="77">
        <v>5</v>
      </c>
      <c r="E297" s="84">
        <v>2</v>
      </c>
      <c r="F297" s="76">
        <v>1</v>
      </c>
      <c r="G297" s="76">
        <v>1</v>
      </c>
      <c r="H297" s="82">
        <v>76.099999999999994</v>
      </c>
      <c r="I297" s="82">
        <v>36.299999999999997</v>
      </c>
      <c r="J297" s="76">
        <v>39.799999999999997</v>
      </c>
      <c r="K297" s="76">
        <v>2</v>
      </c>
      <c r="L297" s="76">
        <v>2</v>
      </c>
      <c r="M297" s="76"/>
      <c r="N297" s="156" t="s">
        <v>694</v>
      </c>
      <c r="O297" s="157" t="s">
        <v>298</v>
      </c>
      <c r="P297" s="158" t="s">
        <v>739</v>
      </c>
    </row>
    <row r="298" spans="1:16" s="78" customFormat="1" ht="36.75" customHeight="1">
      <c r="A298" s="76">
        <v>28</v>
      </c>
      <c r="B298" s="76" t="s">
        <v>160</v>
      </c>
      <c r="C298" s="77" t="s">
        <v>274</v>
      </c>
      <c r="D298" s="77">
        <v>4</v>
      </c>
      <c r="E298" s="84">
        <v>2</v>
      </c>
      <c r="F298" s="76">
        <v>1</v>
      </c>
      <c r="G298" s="76">
        <v>1</v>
      </c>
      <c r="H298" s="82">
        <v>169</v>
      </c>
      <c r="I298" s="82">
        <v>59.5</v>
      </c>
      <c r="J298" s="76">
        <v>109.5</v>
      </c>
      <c r="K298" s="76">
        <v>4</v>
      </c>
      <c r="L298" s="76">
        <v>2</v>
      </c>
      <c r="M298" s="76">
        <v>2</v>
      </c>
      <c r="N298" s="156" t="s">
        <v>694</v>
      </c>
      <c r="O298" s="157" t="s">
        <v>299</v>
      </c>
      <c r="P298" s="157">
        <v>2024</v>
      </c>
    </row>
    <row r="299" spans="1:16" s="78" customFormat="1" ht="36.75" customHeight="1">
      <c r="A299" s="76">
        <v>29</v>
      </c>
      <c r="B299" s="76" t="s">
        <v>160</v>
      </c>
      <c r="C299" s="77" t="s">
        <v>293</v>
      </c>
      <c r="D299" s="77">
        <v>1</v>
      </c>
      <c r="E299" s="84">
        <v>3</v>
      </c>
      <c r="F299" s="76">
        <v>3</v>
      </c>
      <c r="G299" s="76"/>
      <c r="H299" s="82">
        <v>127.8</v>
      </c>
      <c r="I299" s="82">
        <v>127.8</v>
      </c>
      <c r="J299" s="76"/>
      <c r="K299" s="76">
        <v>10</v>
      </c>
      <c r="L299" s="76">
        <v>10</v>
      </c>
      <c r="M299" s="76"/>
      <c r="N299" s="156" t="s">
        <v>694</v>
      </c>
      <c r="O299" s="157" t="s">
        <v>300</v>
      </c>
      <c r="P299" s="157">
        <v>2024</v>
      </c>
    </row>
    <row r="300" spans="1:16" s="78" customFormat="1" ht="36.75" customHeight="1">
      <c r="A300" s="75">
        <v>30</v>
      </c>
      <c r="B300" s="76" t="s">
        <v>160</v>
      </c>
      <c r="C300" s="85" t="s">
        <v>148</v>
      </c>
      <c r="D300" s="85">
        <v>2</v>
      </c>
      <c r="E300" s="84">
        <v>2</v>
      </c>
      <c r="F300" s="76">
        <v>2</v>
      </c>
      <c r="G300" s="76"/>
      <c r="H300" s="82">
        <v>119.6</v>
      </c>
      <c r="I300" s="82">
        <v>119.6</v>
      </c>
      <c r="J300" s="76"/>
      <c r="K300" s="76">
        <v>6</v>
      </c>
      <c r="L300" s="76">
        <v>6</v>
      </c>
      <c r="M300" s="76"/>
      <c r="N300" s="156" t="s">
        <v>695</v>
      </c>
      <c r="O300" s="157" t="s">
        <v>560</v>
      </c>
      <c r="P300" s="157">
        <v>2024</v>
      </c>
    </row>
    <row r="301" spans="1:16" s="78" customFormat="1" ht="36.75" customHeight="1">
      <c r="A301" s="76">
        <v>31</v>
      </c>
      <c r="B301" s="76" t="s">
        <v>160</v>
      </c>
      <c r="C301" s="85" t="s">
        <v>562</v>
      </c>
      <c r="D301" s="85">
        <v>18</v>
      </c>
      <c r="E301" s="84">
        <v>12</v>
      </c>
      <c r="F301" s="76">
        <v>3</v>
      </c>
      <c r="G301" s="76">
        <v>9</v>
      </c>
      <c r="H301" s="82">
        <v>724.4</v>
      </c>
      <c r="I301" s="82">
        <v>175.7</v>
      </c>
      <c r="J301" s="76">
        <v>548.70000000000005</v>
      </c>
      <c r="K301" s="76">
        <v>26</v>
      </c>
      <c r="L301" s="76">
        <v>10</v>
      </c>
      <c r="M301" s="76">
        <v>16</v>
      </c>
      <c r="N301" s="156" t="s">
        <v>695</v>
      </c>
      <c r="O301" s="157" t="s">
        <v>563</v>
      </c>
      <c r="P301" s="157" t="s">
        <v>696</v>
      </c>
    </row>
    <row r="302" spans="1:16" s="78" customFormat="1" ht="36.75" customHeight="1">
      <c r="A302" s="76">
        <v>32</v>
      </c>
      <c r="B302" s="76" t="s">
        <v>160</v>
      </c>
      <c r="C302" s="85" t="s">
        <v>564</v>
      </c>
      <c r="D302" s="85">
        <v>8</v>
      </c>
      <c r="E302" s="84">
        <v>2</v>
      </c>
      <c r="F302" s="76">
        <v>2</v>
      </c>
      <c r="G302" s="76"/>
      <c r="H302" s="82">
        <v>131.69999999999999</v>
      </c>
      <c r="I302" s="82">
        <v>131.69999999999999</v>
      </c>
      <c r="J302" s="76"/>
      <c r="K302" s="76">
        <v>4</v>
      </c>
      <c r="L302" s="76">
        <v>4</v>
      </c>
      <c r="M302" s="76"/>
      <c r="N302" s="156" t="s">
        <v>695</v>
      </c>
      <c r="O302" s="157" t="s">
        <v>565</v>
      </c>
      <c r="P302" s="157" t="s">
        <v>696</v>
      </c>
    </row>
    <row r="303" spans="1:16" s="78" customFormat="1" ht="36.75" customHeight="1">
      <c r="A303" s="75">
        <v>33</v>
      </c>
      <c r="B303" s="76" t="s">
        <v>160</v>
      </c>
      <c r="C303" s="85" t="s">
        <v>151</v>
      </c>
      <c r="D303" s="85">
        <v>4</v>
      </c>
      <c r="E303" s="84">
        <v>2</v>
      </c>
      <c r="F303" s="76">
        <v>2</v>
      </c>
      <c r="G303" s="76"/>
      <c r="H303" s="82">
        <v>130.69999999999999</v>
      </c>
      <c r="I303" s="82">
        <v>130.69999999999999</v>
      </c>
      <c r="J303" s="76"/>
      <c r="K303" s="76">
        <v>6</v>
      </c>
      <c r="L303" s="76">
        <v>6</v>
      </c>
      <c r="M303" s="76"/>
      <c r="N303" s="156" t="s">
        <v>695</v>
      </c>
      <c r="O303" s="157" t="s">
        <v>566</v>
      </c>
      <c r="P303" s="157" t="s">
        <v>696</v>
      </c>
    </row>
    <row r="304" spans="1:16" s="78" customFormat="1" ht="36.75" customHeight="1">
      <c r="A304" s="76">
        <v>34</v>
      </c>
      <c r="B304" s="76" t="s">
        <v>160</v>
      </c>
      <c r="C304" s="85" t="s">
        <v>153</v>
      </c>
      <c r="D304" s="85">
        <v>20</v>
      </c>
      <c r="E304" s="84">
        <v>2</v>
      </c>
      <c r="F304" s="76">
        <v>1</v>
      </c>
      <c r="G304" s="76">
        <v>1</v>
      </c>
      <c r="H304" s="82">
        <v>100.1</v>
      </c>
      <c r="I304" s="82">
        <v>37</v>
      </c>
      <c r="J304" s="76">
        <v>63.1</v>
      </c>
      <c r="K304" s="76">
        <v>6</v>
      </c>
      <c r="L304" s="76">
        <v>3</v>
      </c>
      <c r="M304" s="76">
        <v>3</v>
      </c>
      <c r="N304" s="156" t="s">
        <v>695</v>
      </c>
      <c r="O304" s="157" t="s">
        <v>567</v>
      </c>
      <c r="P304" s="157" t="s">
        <v>696</v>
      </c>
    </row>
    <row r="305" spans="1:16" s="78" customFormat="1" ht="36.75" customHeight="1">
      <c r="A305" s="76">
        <v>35</v>
      </c>
      <c r="B305" s="76" t="s">
        <v>160</v>
      </c>
      <c r="C305" s="85" t="s">
        <v>126</v>
      </c>
      <c r="D305" s="85">
        <v>3</v>
      </c>
      <c r="E305" s="84">
        <v>8</v>
      </c>
      <c r="F305" s="76">
        <v>7</v>
      </c>
      <c r="G305" s="76">
        <v>1</v>
      </c>
      <c r="H305" s="82">
        <v>327</v>
      </c>
      <c r="I305" s="82">
        <v>289.2</v>
      </c>
      <c r="J305" s="76">
        <v>37.799999999999997</v>
      </c>
      <c r="K305" s="76">
        <v>18</v>
      </c>
      <c r="L305" s="76">
        <v>16</v>
      </c>
      <c r="M305" s="76">
        <v>2</v>
      </c>
      <c r="N305" s="156" t="s">
        <v>695</v>
      </c>
      <c r="O305" s="157" t="s">
        <v>568</v>
      </c>
      <c r="P305" s="157" t="s">
        <v>696</v>
      </c>
    </row>
    <row r="306" spans="1:16" s="78" customFormat="1" ht="36.75" customHeight="1">
      <c r="A306" s="75">
        <v>36</v>
      </c>
      <c r="B306" s="76" t="s">
        <v>160</v>
      </c>
      <c r="C306" s="85" t="s">
        <v>293</v>
      </c>
      <c r="D306" s="85">
        <v>3</v>
      </c>
      <c r="E306" s="84">
        <v>2</v>
      </c>
      <c r="F306" s="76">
        <v>2</v>
      </c>
      <c r="G306" s="76"/>
      <c r="H306" s="82">
        <v>90</v>
      </c>
      <c r="I306" s="82">
        <v>90</v>
      </c>
      <c r="J306" s="76"/>
      <c r="K306" s="76">
        <v>7</v>
      </c>
      <c r="L306" s="76">
        <v>7</v>
      </c>
      <c r="M306" s="76"/>
      <c r="N306" s="156" t="s">
        <v>695</v>
      </c>
      <c r="O306" s="157" t="s">
        <v>569</v>
      </c>
      <c r="P306" s="157" t="s">
        <v>696</v>
      </c>
    </row>
    <row r="307" spans="1:16" s="78" customFormat="1" ht="36.75" customHeight="1">
      <c r="A307" s="76">
        <v>37</v>
      </c>
      <c r="B307" s="76" t="s">
        <v>160</v>
      </c>
      <c r="C307" s="85" t="s">
        <v>697</v>
      </c>
      <c r="D307" s="85">
        <v>14</v>
      </c>
      <c r="E307" s="84">
        <v>2</v>
      </c>
      <c r="F307" s="76">
        <v>1</v>
      </c>
      <c r="G307" s="76">
        <v>1</v>
      </c>
      <c r="H307" s="82">
        <v>99.7</v>
      </c>
      <c r="I307" s="82">
        <v>48.7</v>
      </c>
      <c r="J307" s="81">
        <v>51</v>
      </c>
      <c r="K307" s="76">
        <v>6</v>
      </c>
      <c r="L307" s="76">
        <v>4</v>
      </c>
      <c r="M307" s="76">
        <v>2</v>
      </c>
      <c r="N307" s="156" t="s">
        <v>698</v>
      </c>
      <c r="O307" s="157" t="s">
        <v>699</v>
      </c>
      <c r="P307" s="157" t="s">
        <v>700</v>
      </c>
    </row>
    <row r="308" spans="1:16" s="78" customFormat="1" ht="36.75" customHeight="1">
      <c r="A308" s="76">
        <v>38</v>
      </c>
      <c r="B308" s="76" t="s">
        <v>160</v>
      </c>
      <c r="C308" s="85" t="s">
        <v>545</v>
      </c>
      <c r="D308" s="85">
        <v>4</v>
      </c>
      <c r="E308" s="84">
        <v>2</v>
      </c>
      <c r="F308" s="76">
        <v>1</v>
      </c>
      <c r="G308" s="76">
        <v>1</v>
      </c>
      <c r="H308" s="82">
        <v>76.400000000000006</v>
      </c>
      <c r="I308" s="82">
        <v>37.6</v>
      </c>
      <c r="J308" s="76">
        <v>38.799999999999997</v>
      </c>
      <c r="K308" s="76">
        <v>3</v>
      </c>
      <c r="L308" s="76">
        <v>2</v>
      </c>
      <c r="M308" s="76">
        <v>1</v>
      </c>
      <c r="N308" s="156" t="s">
        <v>698</v>
      </c>
      <c r="O308" s="157" t="s">
        <v>701</v>
      </c>
      <c r="P308" s="157" t="s">
        <v>700</v>
      </c>
    </row>
    <row r="309" spans="1:16" s="78" customFormat="1" ht="36.75" customHeight="1">
      <c r="A309" s="75">
        <v>39</v>
      </c>
      <c r="B309" s="76" t="s">
        <v>160</v>
      </c>
      <c r="C309" s="85" t="s">
        <v>49</v>
      </c>
      <c r="D309" s="85">
        <v>1</v>
      </c>
      <c r="E309" s="84">
        <v>2</v>
      </c>
      <c r="F309" s="76">
        <v>1</v>
      </c>
      <c r="G309" s="76">
        <v>1</v>
      </c>
      <c r="H309" s="82">
        <v>90.5</v>
      </c>
      <c r="I309" s="82">
        <v>37.299999999999997</v>
      </c>
      <c r="J309" s="76">
        <v>53.2</v>
      </c>
      <c r="K309" s="76">
        <v>2</v>
      </c>
      <c r="L309" s="76">
        <v>1</v>
      </c>
      <c r="M309" s="76">
        <v>1</v>
      </c>
      <c r="N309" s="156" t="s">
        <v>698</v>
      </c>
      <c r="O309" s="157" t="s">
        <v>702</v>
      </c>
      <c r="P309" s="157" t="s">
        <v>700</v>
      </c>
    </row>
    <row r="310" spans="1:16" s="78" customFormat="1" ht="36.75" customHeight="1">
      <c r="A310" s="76">
        <v>40</v>
      </c>
      <c r="B310" s="76" t="s">
        <v>160</v>
      </c>
      <c r="C310" s="85" t="s">
        <v>703</v>
      </c>
      <c r="D310" s="85">
        <v>36</v>
      </c>
      <c r="E310" s="84">
        <v>2</v>
      </c>
      <c r="F310" s="76">
        <v>1</v>
      </c>
      <c r="G310" s="76">
        <v>1</v>
      </c>
      <c r="H310" s="82">
        <v>131.69999999999999</v>
      </c>
      <c r="I310" s="82">
        <v>66.8</v>
      </c>
      <c r="J310" s="76">
        <v>64.900000000000006</v>
      </c>
      <c r="K310" s="76">
        <v>5</v>
      </c>
      <c r="L310" s="76">
        <v>2</v>
      </c>
      <c r="M310" s="76">
        <v>3</v>
      </c>
      <c r="N310" s="156" t="s">
        <v>698</v>
      </c>
      <c r="O310" s="157" t="s">
        <v>704</v>
      </c>
      <c r="P310" s="157" t="s">
        <v>700</v>
      </c>
    </row>
    <row r="311" spans="1:16" s="78" customFormat="1" ht="36.75" customHeight="1">
      <c r="A311" s="76">
        <v>41</v>
      </c>
      <c r="B311" s="76" t="s">
        <v>160</v>
      </c>
      <c r="C311" s="85" t="s">
        <v>705</v>
      </c>
      <c r="D311" s="85">
        <v>2</v>
      </c>
      <c r="E311" s="84">
        <v>2</v>
      </c>
      <c r="F311" s="76">
        <v>2</v>
      </c>
      <c r="G311" s="76"/>
      <c r="H311" s="82">
        <v>89</v>
      </c>
      <c r="I311" s="82">
        <v>89</v>
      </c>
      <c r="J311" s="76"/>
      <c r="K311" s="76">
        <v>5</v>
      </c>
      <c r="L311" s="76">
        <v>5</v>
      </c>
      <c r="M311" s="76"/>
      <c r="N311" s="156" t="s">
        <v>698</v>
      </c>
      <c r="O311" s="157" t="s">
        <v>706</v>
      </c>
      <c r="P311" s="157" t="s">
        <v>700</v>
      </c>
    </row>
    <row r="312" spans="1:16" s="78" customFormat="1" ht="36.75" customHeight="1">
      <c r="A312" s="75">
        <v>42</v>
      </c>
      <c r="B312" s="83" t="s">
        <v>160</v>
      </c>
      <c r="C312" s="86" t="s">
        <v>28</v>
      </c>
      <c r="D312" s="86">
        <v>7</v>
      </c>
      <c r="E312" s="87">
        <v>2</v>
      </c>
      <c r="F312" s="83">
        <v>2</v>
      </c>
      <c r="G312" s="83"/>
      <c r="H312" s="88">
        <v>101.2</v>
      </c>
      <c r="I312" s="88">
        <v>101.2</v>
      </c>
      <c r="J312" s="83"/>
      <c r="K312" s="83">
        <v>4</v>
      </c>
      <c r="L312" s="83">
        <v>4</v>
      </c>
      <c r="M312" s="83"/>
      <c r="N312" s="156" t="s">
        <v>698</v>
      </c>
      <c r="O312" s="157" t="s">
        <v>707</v>
      </c>
      <c r="P312" s="157" t="s">
        <v>700</v>
      </c>
    </row>
    <row r="313" spans="1:16" s="5" customFormat="1" ht="17.25" customHeight="1">
      <c r="A313" s="106">
        <f>A312</f>
        <v>42</v>
      </c>
      <c r="B313" s="181" t="s">
        <v>743</v>
      </c>
      <c r="C313" s="181"/>
      <c r="D313" s="238"/>
      <c r="E313" s="106">
        <f t="shared" ref="E313:M313" si="18">SUM(E271:E312)</f>
        <v>116</v>
      </c>
      <c r="F313" s="106">
        <f t="shared" si="18"/>
        <v>82</v>
      </c>
      <c r="G313" s="106">
        <f t="shared" si="18"/>
        <v>34</v>
      </c>
      <c r="H313" s="236">
        <f t="shared" si="18"/>
        <v>5667.9</v>
      </c>
      <c r="I313" s="106">
        <f t="shared" si="18"/>
        <v>3869.3999999999996</v>
      </c>
      <c r="J313" s="106">
        <f t="shared" si="18"/>
        <v>1798.5</v>
      </c>
      <c r="K313" s="106">
        <f t="shared" si="18"/>
        <v>273</v>
      </c>
      <c r="L313" s="106">
        <f t="shared" si="18"/>
        <v>215</v>
      </c>
      <c r="M313" s="106">
        <f t="shared" si="18"/>
        <v>58</v>
      </c>
      <c r="N313" s="144"/>
      <c r="O313" s="130"/>
      <c r="P313" s="149"/>
    </row>
    <row r="314" spans="1:16" ht="43.5" customHeight="1">
      <c r="A314" s="32">
        <v>1</v>
      </c>
      <c r="B314" s="37" t="s">
        <v>167</v>
      </c>
      <c r="C314" s="116" t="s">
        <v>72</v>
      </c>
      <c r="D314" s="117">
        <v>54</v>
      </c>
      <c r="E314" s="117">
        <v>4</v>
      </c>
      <c r="F314" s="117">
        <v>4</v>
      </c>
      <c r="G314" s="117"/>
      <c r="H314" s="117">
        <v>159.69999999999999</v>
      </c>
      <c r="I314" s="118">
        <v>159.69999999999999</v>
      </c>
      <c r="J314" s="117"/>
      <c r="K314" s="117">
        <v>2</v>
      </c>
      <c r="L314" s="117">
        <f t="shared" ref="L314:L315" si="19">K314</f>
        <v>2</v>
      </c>
      <c r="M314" s="117">
        <v>0</v>
      </c>
      <c r="N314" s="161" t="s">
        <v>433</v>
      </c>
      <c r="O314" s="161" t="s">
        <v>434</v>
      </c>
      <c r="P314" s="161">
        <v>2023</v>
      </c>
    </row>
    <row r="315" spans="1:16" ht="43.5" customHeight="1">
      <c r="A315" s="22">
        <v>2</v>
      </c>
      <c r="B315" s="18" t="s">
        <v>167</v>
      </c>
      <c r="C315" s="116" t="s">
        <v>72</v>
      </c>
      <c r="D315" s="117">
        <v>47</v>
      </c>
      <c r="E315" s="117">
        <v>3</v>
      </c>
      <c r="F315" s="117">
        <v>3</v>
      </c>
      <c r="G315" s="117"/>
      <c r="H315" s="119">
        <v>111.2</v>
      </c>
      <c r="I315" s="118">
        <v>111.2</v>
      </c>
      <c r="J315" s="117"/>
      <c r="K315" s="117">
        <v>4</v>
      </c>
      <c r="L315" s="117">
        <f t="shared" si="19"/>
        <v>4</v>
      </c>
      <c r="M315" s="117">
        <v>0</v>
      </c>
      <c r="N315" s="161" t="s">
        <v>433</v>
      </c>
      <c r="O315" s="161" t="s">
        <v>435</v>
      </c>
      <c r="P315" s="161">
        <v>2023</v>
      </c>
    </row>
    <row r="316" spans="1:16" ht="43.5" customHeight="1">
      <c r="A316" s="22">
        <v>3</v>
      </c>
      <c r="B316" s="18" t="s">
        <v>167</v>
      </c>
      <c r="C316" s="116" t="s">
        <v>15</v>
      </c>
      <c r="D316" s="117">
        <v>17</v>
      </c>
      <c r="E316" s="117">
        <v>3</v>
      </c>
      <c r="F316" s="117">
        <v>3</v>
      </c>
      <c r="G316" s="117"/>
      <c r="H316" s="120">
        <v>112.9</v>
      </c>
      <c r="I316" s="118">
        <v>112.9</v>
      </c>
      <c r="J316" s="117"/>
      <c r="K316" s="117">
        <v>4</v>
      </c>
      <c r="L316" s="117">
        <v>4</v>
      </c>
      <c r="M316" s="117">
        <v>0</v>
      </c>
      <c r="N316" s="161" t="s">
        <v>433</v>
      </c>
      <c r="O316" s="161" t="s">
        <v>436</v>
      </c>
      <c r="P316" s="161">
        <v>2023</v>
      </c>
    </row>
    <row r="317" spans="1:16" ht="43.5" customHeight="1">
      <c r="A317" s="32">
        <v>4</v>
      </c>
      <c r="B317" s="18" t="s">
        <v>167</v>
      </c>
      <c r="C317" s="116" t="s">
        <v>20</v>
      </c>
      <c r="D317" s="117">
        <v>5</v>
      </c>
      <c r="E317" s="117">
        <v>2</v>
      </c>
      <c r="F317" s="117">
        <v>1</v>
      </c>
      <c r="G317" s="117">
        <v>1</v>
      </c>
      <c r="H317" s="117">
        <v>119.3</v>
      </c>
      <c r="I317" s="117">
        <v>58.6</v>
      </c>
      <c r="J317" s="117">
        <v>60.7</v>
      </c>
      <c r="K317" s="117">
        <v>2</v>
      </c>
      <c r="L317" s="117">
        <v>0</v>
      </c>
      <c r="M317" s="117">
        <v>2</v>
      </c>
      <c r="N317" s="161" t="s">
        <v>437</v>
      </c>
      <c r="O317" s="161" t="s">
        <v>438</v>
      </c>
      <c r="P317" s="161">
        <v>2024</v>
      </c>
    </row>
    <row r="318" spans="1:16" ht="43.5" customHeight="1">
      <c r="A318" s="104">
        <v>5</v>
      </c>
      <c r="B318" s="18" t="s">
        <v>167</v>
      </c>
      <c r="C318" s="116" t="s">
        <v>15</v>
      </c>
      <c r="D318" s="117" t="s">
        <v>145</v>
      </c>
      <c r="E318" s="117">
        <v>2</v>
      </c>
      <c r="F318" s="117">
        <v>1</v>
      </c>
      <c r="G318" s="117">
        <v>1</v>
      </c>
      <c r="H318" s="117">
        <v>102.4</v>
      </c>
      <c r="I318" s="117">
        <v>51.3</v>
      </c>
      <c r="J318" s="117">
        <v>51.1</v>
      </c>
      <c r="K318" s="117">
        <v>3</v>
      </c>
      <c r="L318" s="117">
        <v>0</v>
      </c>
      <c r="M318" s="117">
        <v>3</v>
      </c>
      <c r="N318" s="161" t="s">
        <v>437</v>
      </c>
      <c r="O318" s="161" t="s">
        <v>439</v>
      </c>
      <c r="P318" s="161">
        <v>2024</v>
      </c>
    </row>
    <row r="319" spans="1:16" ht="43.5" customHeight="1">
      <c r="A319" s="104">
        <v>6</v>
      </c>
      <c r="B319" s="18" t="s">
        <v>167</v>
      </c>
      <c r="C319" s="116" t="s">
        <v>20</v>
      </c>
      <c r="D319" s="117" t="s">
        <v>164</v>
      </c>
      <c r="E319" s="117">
        <v>2</v>
      </c>
      <c r="F319" s="117">
        <v>1</v>
      </c>
      <c r="G319" s="117">
        <v>1</v>
      </c>
      <c r="H319" s="119">
        <v>122.4</v>
      </c>
      <c r="I319" s="117">
        <v>69.599999999999994</v>
      </c>
      <c r="J319" s="117">
        <v>52.8</v>
      </c>
      <c r="K319" s="117">
        <v>5</v>
      </c>
      <c r="L319" s="117">
        <v>3</v>
      </c>
      <c r="M319" s="117">
        <v>2</v>
      </c>
      <c r="N319" s="161" t="s">
        <v>440</v>
      </c>
      <c r="O319" s="161" t="s">
        <v>441</v>
      </c>
      <c r="P319" s="161">
        <v>2024</v>
      </c>
    </row>
    <row r="320" spans="1:16" ht="43.5" customHeight="1">
      <c r="A320" s="32">
        <v>7</v>
      </c>
      <c r="B320" s="18" t="s">
        <v>167</v>
      </c>
      <c r="C320" s="116" t="s">
        <v>20</v>
      </c>
      <c r="D320" s="117">
        <v>17</v>
      </c>
      <c r="E320" s="117">
        <v>2</v>
      </c>
      <c r="F320" s="117">
        <v>2</v>
      </c>
      <c r="G320" s="117"/>
      <c r="H320" s="117">
        <v>118.2</v>
      </c>
      <c r="I320" s="117">
        <f>H320</f>
        <v>118.2</v>
      </c>
      <c r="J320" s="117"/>
      <c r="K320" s="117">
        <v>5</v>
      </c>
      <c r="L320" s="117">
        <f>K320</f>
        <v>5</v>
      </c>
      <c r="M320" s="117">
        <v>0</v>
      </c>
      <c r="N320" s="161" t="s">
        <v>440</v>
      </c>
      <c r="O320" s="162" t="s">
        <v>442</v>
      </c>
      <c r="P320" s="161">
        <v>2024</v>
      </c>
    </row>
    <row r="321" spans="1:16" ht="43.5" customHeight="1">
      <c r="A321" s="104">
        <v>8</v>
      </c>
      <c r="B321" s="18" t="s">
        <v>167</v>
      </c>
      <c r="C321" s="116" t="s">
        <v>165</v>
      </c>
      <c r="D321" s="117">
        <v>8</v>
      </c>
      <c r="E321" s="117">
        <v>2</v>
      </c>
      <c r="F321" s="117">
        <v>2</v>
      </c>
      <c r="G321" s="117"/>
      <c r="H321" s="117">
        <v>145.4</v>
      </c>
      <c r="I321" s="117">
        <v>145.4</v>
      </c>
      <c r="J321" s="117"/>
      <c r="K321" s="117">
        <v>1</v>
      </c>
      <c r="L321" s="117">
        <v>1</v>
      </c>
      <c r="M321" s="117">
        <v>0</v>
      </c>
      <c r="N321" s="161" t="s">
        <v>440</v>
      </c>
      <c r="O321" s="161" t="s">
        <v>443</v>
      </c>
      <c r="P321" s="161">
        <v>2024</v>
      </c>
    </row>
    <row r="322" spans="1:16" ht="43.5" customHeight="1">
      <c r="A322" s="104">
        <v>9</v>
      </c>
      <c r="B322" s="18" t="s">
        <v>167</v>
      </c>
      <c r="C322" s="116" t="s">
        <v>162</v>
      </c>
      <c r="D322" s="117">
        <v>18</v>
      </c>
      <c r="E322" s="117">
        <v>4</v>
      </c>
      <c r="F322" s="117">
        <v>4</v>
      </c>
      <c r="G322" s="117"/>
      <c r="H322" s="117">
        <v>153.69999999999999</v>
      </c>
      <c r="I322" s="117">
        <v>153.69999999999999</v>
      </c>
      <c r="J322" s="117"/>
      <c r="K322" s="117">
        <v>3</v>
      </c>
      <c r="L322" s="117">
        <v>3</v>
      </c>
      <c r="M322" s="117">
        <v>0</v>
      </c>
      <c r="N322" s="161" t="s">
        <v>444</v>
      </c>
      <c r="O322" s="161" t="s">
        <v>445</v>
      </c>
      <c r="P322" s="161">
        <v>2024</v>
      </c>
    </row>
    <row r="323" spans="1:16" ht="43.5" customHeight="1">
      <c r="A323" s="32">
        <v>10</v>
      </c>
      <c r="B323" s="18" t="s">
        <v>167</v>
      </c>
      <c r="C323" s="121" t="s">
        <v>72</v>
      </c>
      <c r="D323" s="117">
        <v>39</v>
      </c>
      <c r="E323" s="117">
        <v>1</v>
      </c>
      <c r="F323" s="117">
        <v>1</v>
      </c>
      <c r="G323" s="117"/>
      <c r="H323" s="117">
        <v>53.2</v>
      </c>
      <c r="I323" s="117">
        <f t="shared" ref="I323:I324" si="20">H323</f>
        <v>53.2</v>
      </c>
      <c r="J323" s="117"/>
      <c r="K323" s="117">
        <v>3</v>
      </c>
      <c r="L323" s="117">
        <v>3</v>
      </c>
      <c r="M323" s="117">
        <v>0</v>
      </c>
      <c r="N323" s="161" t="s">
        <v>444</v>
      </c>
      <c r="O323" s="161" t="s">
        <v>446</v>
      </c>
      <c r="P323" s="161">
        <v>2024</v>
      </c>
    </row>
    <row r="324" spans="1:16" ht="43.5" customHeight="1">
      <c r="A324" s="104">
        <v>11</v>
      </c>
      <c r="B324" s="18" t="s">
        <v>167</v>
      </c>
      <c r="C324" s="116" t="s">
        <v>72</v>
      </c>
      <c r="D324" s="117">
        <v>50</v>
      </c>
      <c r="E324" s="117">
        <v>1</v>
      </c>
      <c r="F324" s="117">
        <v>1</v>
      </c>
      <c r="G324" s="117"/>
      <c r="H324" s="117">
        <v>67.5</v>
      </c>
      <c r="I324" s="117">
        <f t="shared" si="20"/>
        <v>67.5</v>
      </c>
      <c r="J324" s="117"/>
      <c r="K324" s="117">
        <v>3</v>
      </c>
      <c r="L324" s="117">
        <f t="shared" ref="L324:L326" si="21">K324</f>
        <v>3</v>
      </c>
      <c r="M324" s="117">
        <v>0</v>
      </c>
      <c r="N324" s="161" t="s">
        <v>444</v>
      </c>
      <c r="O324" s="161" t="s">
        <v>447</v>
      </c>
      <c r="P324" s="161">
        <v>2024</v>
      </c>
    </row>
    <row r="325" spans="1:16" ht="43.5" customHeight="1">
      <c r="A325" s="104">
        <v>12</v>
      </c>
      <c r="B325" s="18" t="s">
        <v>167</v>
      </c>
      <c r="C325" s="121" t="s">
        <v>20</v>
      </c>
      <c r="D325" s="117">
        <v>8</v>
      </c>
      <c r="E325" s="117">
        <v>2</v>
      </c>
      <c r="F325" s="117">
        <v>1</v>
      </c>
      <c r="G325" s="117">
        <v>1</v>
      </c>
      <c r="H325" s="119">
        <v>106.1</v>
      </c>
      <c r="I325" s="119">
        <v>52.9</v>
      </c>
      <c r="J325" s="119">
        <v>53.2</v>
      </c>
      <c r="K325" s="117">
        <v>7</v>
      </c>
      <c r="L325" s="119">
        <v>2</v>
      </c>
      <c r="M325" s="117">
        <v>5</v>
      </c>
      <c r="N325" s="161" t="s">
        <v>444</v>
      </c>
      <c r="O325" s="161" t="s">
        <v>448</v>
      </c>
      <c r="P325" s="161">
        <v>2024</v>
      </c>
    </row>
    <row r="326" spans="1:16" ht="43.5" customHeight="1">
      <c r="A326" s="32">
        <v>13</v>
      </c>
      <c r="B326" s="18" t="s">
        <v>167</v>
      </c>
      <c r="C326" s="116" t="s">
        <v>72</v>
      </c>
      <c r="D326" s="117" t="s">
        <v>166</v>
      </c>
      <c r="E326" s="117">
        <v>2</v>
      </c>
      <c r="F326" s="117">
        <v>2</v>
      </c>
      <c r="G326" s="117"/>
      <c r="H326" s="118">
        <v>128</v>
      </c>
      <c r="I326" s="118">
        <v>128</v>
      </c>
      <c r="J326" s="117"/>
      <c r="K326" s="117">
        <v>5</v>
      </c>
      <c r="L326" s="117">
        <f t="shared" si="21"/>
        <v>5</v>
      </c>
      <c r="M326" s="117">
        <v>0</v>
      </c>
      <c r="N326" s="161" t="s">
        <v>449</v>
      </c>
      <c r="O326" s="161" t="s">
        <v>450</v>
      </c>
      <c r="P326" s="161">
        <v>2024</v>
      </c>
    </row>
    <row r="327" spans="1:16" ht="43.5" customHeight="1">
      <c r="A327" s="104">
        <v>14</v>
      </c>
      <c r="B327" s="18" t="s">
        <v>167</v>
      </c>
      <c r="C327" s="116" t="s">
        <v>72</v>
      </c>
      <c r="D327" s="117">
        <v>14</v>
      </c>
      <c r="E327" s="117">
        <v>2</v>
      </c>
      <c r="F327" s="117">
        <v>1</v>
      </c>
      <c r="G327" s="117">
        <v>1</v>
      </c>
      <c r="H327" s="119">
        <v>94.1</v>
      </c>
      <c r="I327" s="120">
        <v>47.1</v>
      </c>
      <c r="J327" s="119">
        <v>47</v>
      </c>
      <c r="K327" s="117">
        <v>1</v>
      </c>
      <c r="L327" s="117">
        <v>0</v>
      </c>
      <c r="M327" s="117">
        <v>1</v>
      </c>
      <c r="N327" s="161" t="s">
        <v>451</v>
      </c>
      <c r="O327" s="161" t="s">
        <v>452</v>
      </c>
      <c r="P327" s="161">
        <v>2025</v>
      </c>
    </row>
    <row r="328" spans="1:16" ht="43.5" customHeight="1">
      <c r="A328" s="104">
        <v>15</v>
      </c>
      <c r="B328" s="18" t="s">
        <v>167</v>
      </c>
      <c r="C328" s="116" t="s">
        <v>20</v>
      </c>
      <c r="D328" s="117">
        <v>26</v>
      </c>
      <c r="E328" s="117">
        <v>3</v>
      </c>
      <c r="F328" s="117">
        <v>3</v>
      </c>
      <c r="G328" s="117"/>
      <c r="H328" s="117">
        <v>118.3</v>
      </c>
      <c r="I328" s="118">
        <f t="shared" ref="I328:I338" si="22">H328</f>
        <v>118.3</v>
      </c>
      <c r="J328" s="117"/>
      <c r="K328" s="117">
        <v>7</v>
      </c>
      <c r="L328" s="117">
        <v>7</v>
      </c>
      <c r="M328" s="117">
        <v>0</v>
      </c>
      <c r="N328" s="161" t="s">
        <v>451</v>
      </c>
      <c r="O328" s="161" t="s">
        <v>453</v>
      </c>
      <c r="P328" s="161">
        <v>2025</v>
      </c>
    </row>
    <row r="329" spans="1:16" ht="43.5" customHeight="1">
      <c r="A329" s="32">
        <v>16</v>
      </c>
      <c r="B329" s="18" t="s">
        <v>167</v>
      </c>
      <c r="C329" s="116" t="s">
        <v>72</v>
      </c>
      <c r="D329" s="117">
        <v>62</v>
      </c>
      <c r="E329" s="117">
        <v>1</v>
      </c>
      <c r="F329" s="117">
        <v>1</v>
      </c>
      <c r="G329" s="117"/>
      <c r="H329" s="119">
        <v>40.799999999999997</v>
      </c>
      <c r="I329" s="120">
        <f t="shared" si="22"/>
        <v>40.799999999999997</v>
      </c>
      <c r="J329" s="117"/>
      <c r="K329" s="117">
        <v>5</v>
      </c>
      <c r="L329" s="117">
        <v>5</v>
      </c>
      <c r="M329" s="117">
        <v>0</v>
      </c>
      <c r="N329" s="161" t="s">
        <v>454</v>
      </c>
      <c r="O329" s="161" t="s">
        <v>455</v>
      </c>
      <c r="P329" s="161">
        <v>2026</v>
      </c>
    </row>
    <row r="330" spans="1:16" ht="43.5" customHeight="1">
      <c r="A330" s="104">
        <v>17</v>
      </c>
      <c r="B330" s="18" t="s">
        <v>167</v>
      </c>
      <c r="C330" s="116" t="s">
        <v>161</v>
      </c>
      <c r="D330" s="117">
        <v>39</v>
      </c>
      <c r="E330" s="117">
        <v>2</v>
      </c>
      <c r="F330" s="117">
        <v>2</v>
      </c>
      <c r="G330" s="117"/>
      <c r="H330" s="119">
        <v>111.8</v>
      </c>
      <c r="I330" s="120">
        <v>111.8</v>
      </c>
      <c r="J330" s="117"/>
      <c r="K330" s="117">
        <v>5</v>
      </c>
      <c r="L330" s="117">
        <f t="shared" ref="L330:L337" si="23">K330</f>
        <v>5</v>
      </c>
      <c r="M330" s="117">
        <v>0</v>
      </c>
      <c r="N330" s="161" t="s">
        <v>454</v>
      </c>
      <c r="O330" s="161" t="s">
        <v>456</v>
      </c>
      <c r="P330" s="161">
        <v>2026</v>
      </c>
    </row>
    <row r="331" spans="1:16" ht="43.5" customHeight="1">
      <c r="A331" s="104">
        <v>18</v>
      </c>
      <c r="B331" s="18" t="s">
        <v>167</v>
      </c>
      <c r="C331" s="116" t="s">
        <v>216</v>
      </c>
      <c r="D331" s="117">
        <v>43</v>
      </c>
      <c r="E331" s="117">
        <v>3</v>
      </c>
      <c r="F331" s="117">
        <v>3</v>
      </c>
      <c r="G331" s="117"/>
      <c r="H331" s="117">
        <v>162.1</v>
      </c>
      <c r="I331" s="118">
        <f t="shared" si="22"/>
        <v>162.1</v>
      </c>
      <c r="J331" s="117"/>
      <c r="K331" s="117">
        <v>9</v>
      </c>
      <c r="L331" s="117">
        <f t="shared" si="23"/>
        <v>9</v>
      </c>
      <c r="M331" s="117">
        <v>0</v>
      </c>
      <c r="N331" s="161" t="s">
        <v>454</v>
      </c>
      <c r="O331" s="161" t="s">
        <v>457</v>
      </c>
      <c r="P331" s="161">
        <v>2026</v>
      </c>
    </row>
    <row r="332" spans="1:16" ht="43.5" customHeight="1">
      <c r="A332" s="32">
        <v>19</v>
      </c>
      <c r="B332" s="18" t="s">
        <v>167</v>
      </c>
      <c r="C332" s="116" t="s">
        <v>163</v>
      </c>
      <c r="D332" s="117">
        <v>16</v>
      </c>
      <c r="E332" s="117">
        <v>2</v>
      </c>
      <c r="F332" s="117">
        <v>2</v>
      </c>
      <c r="G332" s="117"/>
      <c r="H332" s="117">
        <v>93.9</v>
      </c>
      <c r="I332" s="118">
        <f t="shared" si="22"/>
        <v>93.9</v>
      </c>
      <c r="J332" s="117"/>
      <c r="K332" s="117">
        <v>4</v>
      </c>
      <c r="L332" s="117">
        <v>4</v>
      </c>
      <c r="M332" s="117">
        <v>0</v>
      </c>
      <c r="N332" s="161" t="s">
        <v>454</v>
      </c>
      <c r="O332" s="161" t="s">
        <v>458</v>
      </c>
      <c r="P332" s="161">
        <v>2026</v>
      </c>
    </row>
    <row r="333" spans="1:16" ht="43.5" customHeight="1">
      <c r="A333" s="104">
        <v>20</v>
      </c>
      <c r="B333" s="18" t="s">
        <v>167</v>
      </c>
      <c r="C333" s="116" t="s">
        <v>163</v>
      </c>
      <c r="D333" s="117">
        <v>12</v>
      </c>
      <c r="E333" s="117">
        <v>1</v>
      </c>
      <c r="F333" s="117">
        <v>1</v>
      </c>
      <c r="G333" s="117"/>
      <c r="H333" s="117">
        <v>39.9</v>
      </c>
      <c r="I333" s="118">
        <f t="shared" si="22"/>
        <v>39.9</v>
      </c>
      <c r="J333" s="117"/>
      <c r="K333" s="117">
        <v>2</v>
      </c>
      <c r="L333" s="117">
        <v>2</v>
      </c>
      <c r="M333" s="117">
        <v>0</v>
      </c>
      <c r="N333" s="161" t="s">
        <v>454</v>
      </c>
      <c r="O333" s="161" t="s">
        <v>459</v>
      </c>
      <c r="P333" s="161">
        <v>2026</v>
      </c>
    </row>
    <row r="334" spans="1:16" ht="43.5" customHeight="1">
      <c r="A334" s="104">
        <v>21</v>
      </c>
      <c r="B334" s="18" t="s">
        <v>167</v>
      </c>
      <c r="C334" s="116" t="s">
        <v>72</v>
      </c>
      <c r="D334" s="117">
        <v>7</v>
      </c>
      <c r="E334" s="117">
        <v>1</v>
      </c>
      <c r="F334" s="117">
        <v>1</v>
      </c>
      <c r="G334" s="117"/>
      <c r="H334" s="117">
        <v>49.6</v>
      </c>
      <c r="I334" s="118">
        <f t="shared" si="22"/>
        <v>49.6</v>
      </c>
      <c r="J334" s="117"/>
      <c r="K334" s="117">
        <v>5</v>
      </c>
      <c r="L334" s="117">
        <f t="shared" si="23"/>
        <v>5</v>
      </c>
      <c r="M334" s="117">
        <v>0</v>
      </c>
      <c r="N334" s="161" t="s">
        <v>454</v>
      </c>
      <c r="O334" s="161" t="s">
        <v>460</v>
      </c>
      <c r="P334" s="161">
        <v>2026</v>
      </c>
    </row>
    <row r="335" spans="1:16" ht="43.5" customHeight="1">
      <c r="A335" s="32">
        <v>22</v>
      </c>
      <c r="B335" s="18" t="s">
        <v>167</v>
      </c>
      <c r="C335" s="116" t="s">
        <v>99</v>
      </c>
      <c r="D335" s="117">
        <v>10</v>
      </c>
      <c r="E335" s="117">
        <v>4</v>
      </c>
      <c r="F335" s="117">
        <v>4</v>
      </c>
      <c r="G335" s="117"/>
      <c r="H335" s="119">
        <v>154.19999999999999</v>
      </c>
      <c r="I335" s="120">
        <v>154.19999999999999</v>
      </c>
      <c r="J335" s="117"/>
      <c r="K335" s="117">
        <v>5</v>
      </c>
      <c r="L335" s="117">
        <f t="shared" si="23"/>
        <v>5</v>
      </c>
      <c r="M335" s="117">
        <v>0</v>
      </c>
      <c r="N335" s="161" t="s">
        <v>454</v>
      </c>
      <c r="O335" s="161" t="s">
        <v>461</v>
      </c>
      <c r="P335" s="161">
        <v>2026</v>
      </c>
    </row>
    <row r="336" spans="1:16" ht="43.5" customHeight="1">
      <c r="A336" s="104">
        <v>23</v>
      </c>
      <c r="B336" s="18" t="s">
        <v>167</v>
      </c>
      <c r="C336" s="116" t="s">
        <v>72</v>
      </c>
      <c r="D336" s="117">
        <v>6</v>
      </c>
      <c r="E336" s="117">
        <v>1</v>
      </c>
      <c r="F336" s="117">
        <v>1</v>
      </c>
      <c r="G336" s="117"/>
      <c r="H336" s="118">
        <v>65</v>
      </c>
      <c r="I336" s="118">
        <f t="shared" si="22"/>
        <v>65</v>
      </c>
      <c r="J336" s="117"/>
      <c r="K336" s="117">
        <v>1</v>
      </c>
      <c r="L336" s="117">
        <f t="shared" si="23"/>
        <v>1</v>
      </c>
      <c r="M336" s="117">
        <v>0</v>
      </c>
      <c r="N336" s="161" t="s">
        <v>454</v>
      </c>
      <c r="O336" s="161" t="s">
        <v>462</v>
      </c>
      <c r="P336" s="161">
        <v>2026</v>
      </c>
    </row>
    <row r="337" spans="1:16" ht="43.5" customHeight="1">
      <c r="A337" s="104">
        <v>24</v>
      </c>
      <c r="B337" s="18" t="s">
        <v>167</v>
      </c>
      <c r="C337" s="116" t="s">
        <v>99</v>
      </c>
      <c r="D337" s="117">
        <v>2</v>
      </c>
      <c r="E337" s="117">
        <v>3</v>
      </c>
      <c r="F337" s="117">
        <v>3</v>
      </c>
      <c r="G337" s="117"/>
      <c r="H337" s="117">
        <v>129.5</v>
      </c>
      <c r="I337" s="118">
        <f t="shared" si="22"/>
        <v>129.5</v>
      </c>
      <c r="J337" s="117"/>
      <c r="K337" s="117">
        <v>9</v>
      </c>
      <c r="L337" s="117">
        <f t="shared" si="23"/>
        <v>9</v>
      </c>
      <c r="M337" s="117">
        <v>0</v>
      </c>
      <c r="N337" s="161" t="s">
        <v>454</v>
      </c>
      <c r="O337" s="161" t="s">
        <v>463</v>
      </c>
      <c r="P337" s="161">
        <v>2026</v>
      </c>
    </row>
    <row r="338" spans="1:16" ht="43.5" customHeight="1">
      <c r="A338" s="32">
        <v>25</v>
      </c>
      <c r="B338" s="18" t="s">
        <v>167</v>
      </c>
      <c r="C338" s="116" t="s">
        <v>99</v>
      </c>
      <c r="D338" s="117">
        <v>1</v>
      </c>
      <c r="E338" s="117">
        <v>3</v>
      </c>
      <c r="F338" s="117">
        <v>3</v>
      </c>
      <c r="G338" s="117"/>
      <c r="H338" s="117">
        <v>158.4</v>
      </c>
      <c r="I338" s="118">
        <f t="shared" si="22"/>
        <v>158.4</v>
      </c>
      <c r="J338" s="117"/>
      <c r="K338" s="117">
        <v>6</v>
      </c>
      <c r="L338" s="117">
        <v>6</v>
      </c>
      <c r="M338" s="117">
        <v>0</v>
      </c>
      <c r="N338" s="161" t="s">
        <v>454</v>
      </c>
      <c r="O338" s="161" t="s">
        <v>464</v>
      </c>
      <c r="P338" s="161">
        <v>2026</v>
      </c>
    </row>
    <row r="339" spans="1:16" ht="43.5" customHeight="1">
      <c r="A339" s="104">
        <v>26</v>
      </c>
      <c r="B339" s="18" t="s">
        <v>167</v>
      </c>
      <c r="C339" s="116" t="s">
        <v>165</v>
      </c>
      <c r="D339" s="117">
        <v>3</v>
      </c>
      <c r="E339" s="117">
        <v>3</v>
      </c>
      <c r="F339" s="117">
        <v>3</v>
      </c>
      <c r="G339" s="117"/>
      <c r="H339" s="117">
        <v>141.9</v>
      </c>
      <c r="I339" s="118">
        <v>141.9</v>
      </c>
      <c r="J339" s="117"/>
      <c r="K339" s="117">
        <v>15</v>
      </c>
      <c r="L339" s="117">
        <v>15</v>
      </c>
      <c r="M339" s="117">
        <v>0</v>
      </c>
      <c r="N339" s="161" t="s">
        <v>454</v>
      </c>
      <c r="O339" s="161" t="s">
        <v>465</v>
      </c>
      <c r="P339" s="161">
        <v>2026</v>
      </c>
    </row>
    <row r="340" spans="1:16" ht="43.5" customHeight="1">
      <c r="A340" s="104">
        <v>27</v>
      </c>
      <c r="B340" s="18" t="s">
        <v>167</v>
      </c>
      <c r="C340" s="116" t="s">
        <v>20</v>
      </c>
      <c r="D340" s="117">
        <v>3</v>
      </c>
      <c r="E340" s="117">
        <v>2</v>
      </c>
      <c r="F340" s="117">
        <v>2</v>
      </c>
      <c r="G340" s="117"/>
      <c r="H340" s="117">
        <v>120.5</v>
      </c>
      <c r="I340" s="118">
        <v>120.5</v>
      </c>
      <c r="J340" s="117"/>
      <c r="K340" s="117">
        <v>4</v>
      </c>
      <c r="L340" s="117">
        <v>4</v>
      </c>
      <c r="M340" s="117">
        <v>0</v>
      </c>
      <c r="N340" s="161" t="s">
        <v>454</v>
      </c>
      <c r="O340" s="161" t="s">
        <v>466</v>
      </c>
      <c r="P340" s="161">
        <v>2026</v>
      </c>
    </row>
    <row r="341" spans="1:16" ht="43.5" customHeight="1">
      <c r="A341" s="32">
        <v>28</v>
      </c>
      <c r="B341" s="18" t="s">
        <v>167</v>
      </c>
      <c r="C341" s="116" t="s">
        <v>72</v>
      </c>
      <c r="D341" s="117">
        <v>72</v>
      </c>
      <c r="E341" s="117">
        <v>3</v>
      </c>
      <c r="F341" s="117">
        <v>3</v>
      </c>
      <c r="G341" s="117"/>
      <c r="H341" s="117">
        <v>96.5</v>
      </c>
      <c r="I341" s="118">
        <v>96.5</v>
      </c>
      <c r="J341" s="117"/>
      <c r="K341" s="117">
        <v>3</v>
      </c>
      <c r="L341" s="117">
        <v>3</v>
      </c>
      <c r="M341" s="117">
        <v>0</v>
      </c>
      <c r="N341" s="161" t="s">
        <v>467</v>
      </c>
      <c r="O341" s="161" t="s">
        <v>468</v>
      </c>
      <c r="P341" s="161">
        <v>2027</v>
      </c>
    </row>
    <row r="342" spans="1:16" ht="43.5" customHeight="1">
      <c r="A342" s="104">
        <v>29</v>
      </c>
      <c r="B342" s="18" t="s">
        <v>167</v>
      </c>
      <c r="C342" s="116" t="s">
        <v>15</v>
      </c>
      <c r="D342" s="117">
        <v>11</v>
      </c>
      <c r="E342" s="117">
        <v>1</v>
      </c>
      <c r="F342" s="117">
        <v>1</v>
      </c>
      <c r="G342" s="117"/>
      <c r="H342" s="118">
        <v>44</v>
      </c>
      <c r="I342" s="118">
        <v>44</v>
      </c>
      <c r="J342" s="117"/>
      <c r="K342" s="117">
        <v>1</v>
      </c>
      <c r="L342" s="117">
        <v>1</v>
      </c>
      <c r="M342" s="117">
        <v>0</v>
      </c>
      <c r="N342" s="161" t="s">
        <v>467</v>
      </c>
      <c r="O342" s="161" t="s">
        <v>469</v>
      </c>
      <c r="P342" s="161">
        <v>2027</v>
      </c>
    </row>
    <row r="343" spans="1:16" ht="43.5" customHeight="1">
      <c r="A343" s="104">
        <v>30</v>
      </c>
      <c r="B343" s="18" t="s">
        <v>167</v>
      </c>
      <c r="C343" s="116" t="s">
        <v>470</v>
      </c>
      <c r="D343" s="117">
        <v>10</v>
      </c>
      <c r="E343" s="117">
        <v>4</v>
      </c>
      <c r="F343" s="117">
        <v>4</v>
      </c>
      <c r="G343" s="117"/>
      <c r="H343" s="119">
        <v>146.5</v>
      </c>
      <c r="I343" s="120">
        <v>146.5</v>
      </c>
      <c r="J343" s="117"/>
      <c r="K343" s="117">
        <v>2</v>
      </c>
      <c r="L343" s="117">
        <v>2</v>
      </c>
      <c r="M343" s="117">
        <v>0</v>
      </c>
      <c r="N343" s="161" t="s">
        <v>467</v>
      </c>
      <c r="O343" s="161" t="s">
        <v>471</v>
      </c>
      <c r="P343" s="161">
        <v>2027</v>
      </c>
    </row>
    <row r="344" spans="1:16" ht="43.5" customHeight="1">
      <c r="A344" s="32">
        <v>31</v>
      </c>
      <c r="B344" s="18" t="s">
        <v>167</v>
      </c>
      <c r="C344" s="116" t="s">
        <v>161</v>
      </c>
      <c r="D344" s="117">
        <v>18</v>
      </c>
      <c r="E344" s="117">
        <v>2</v>
      </c>
      <c r="F344" s="117">
        <v>2</v>
      </c>
      <c r="G344" s="117"/>
      <c r="H344" s="117">
        <v>139.19999999999999</v>
      </c>
      <c r="I344" s="118">
        <v>139.19999999999999</v>
      </c>
      <c r="J344" s="117"/>
      <c r="K344" s="117">
        <v>6</v>
      </c>
      <c r="L344" s="117">
        <v>6</v>
      </c>
      <c r="M344" s="117">
        <v>0</v>
      </c>
      <c r="N344" s="161" t="s">
        <v>467</v>
      </c>
      <c r="O344" s="161" t="s">
        <v>472</v>
      </c>
      <c r="P344" s="161">
        <v>2027</v>
      </c>
    </row>
    <row r="345" spans="1:16" ht="43.5" customHeight="1">
      <c r="A345" s="104">
        <v>32</v>
      </c>
      <c r="B345" s="18" t="s">
        <v>167</v>
      </c>
      <c r="C345" s="116" t="s">
        <v>161</v>
      </c>
      <c r="D345" s="117">
        <v>16</v>
      </c>
      <c r="E345" s="117">
        <v>4</v>
      </c>
      <c r="F345" s="117">
        <v>3</v>
      </c>
      <c r="G345" s="117">
        <v>1</v>
      </c>
      <c r="H345" s="119">
        <v>134.1</v>
      </c>
      <c r="I345" s="120">
        <v>101.1</v>
      </c>
      <c r="J345" s="118">
        <v>33</v>
      </c>
      <c r="K345" s="117">
        <v>5</v>
      </c>
      <c r="L345" s="117">
        <v>4</v>
      </c>
      <c r="M345" s="117">
        <v>1</v>
      </c>
      <c r="N345" s="161" t="s">
        <v>467</v>
      </c>
      <c r="O345" s="161" t="s">
        <v>473</v>
      </c>
      <c r="P345" s="161">
        <v>2027</v>
      </c>
    </row>
    <row r="346" spans="1:16" ht="43.5" customHeight="1">
      <c r="A346" s="104">
        <v>33</v>
      </c>
      <c r="B346" s="18" t="s">
        <v>167</v>
      </c>
      <c r="C346" s="116" t="s">
        <v>470</v>
      </c>
      <c r="D346" s="117">
        <v>13</v>
      </c>
      <c r="E346" s="117">
        <v>1</v>
      </c>
      <c r="F346" s="117">
        <v>1</v>
      </c>
      <c r="G346" s="117"/>
      <c r="H346" s="118">
        <v>63</v>
      </c>
      <c r="I346" s="118">
        <v>63</v>
      </c>
      <c r="J346" s="117"/>
      <c r="K346" s="117">
        <v>2</v>
      </c>
      <c r="L346" s="117">
        <v>2</v>
      </c>
      <c r="M346" s="117">
        <v>0</v>
      </c>
      <c r="N346" s="161" t="s">
        <v>467</v>
      </c>
      <c r="O346" s="161" t="s">
        <v>474</v>
      </c>
      <c r="P346" s="161">
        <v>2027</v>
      </c>
    </row>
    <row r="347" spans="1:16" ht="43.5" customHeight="1">
      <c r="A347" s="32">
        <v>34</v>
      </c>
      <c r="B347" s="18" t="s">
        <v>167</v>
      </c>
      <c r="C347" s="116" t="s">
        <v>475</v>
      </c>
      <c r="D347" s="117">
        <v>17</v>
      </c>
      <c r="E347" s="117">
        <v>1</v>
      </c>
      <c r="F347" s="117">
        <v>1</v>
      </c>
      <c r="G347" s="117"/>
      <c r="H347" s="118">
        <v>22</v>
      </c>
      <c r="I347" s="118">
        <v>22</v>
      </c>
      <c r="J347" s="117"/>
      <c r="K347" s="117">
        <v>3</v>
      </c>
      <c r="L347" s="117">
        <v>3</v>
      </c>
      <c r="M347" s="117">
        <v>0</v>
      </c>
      <c r="N347" s="161" t="s">
        <v>467</v>
      </c>
      <c r="O347" s="161" t="s">
        <v>476</v>
      </c>
      <c r="P347" s="161">
        <v>2027</v>
      </c>
    </row>
    <row r="348" spans="1:16" ht="43.5" customHeight="1">
      <c r="A348" s="104">
        <v>35</v>
      </c>
      <c r="B348" s="18" t="s">
        <v>167</v>
      </c>
      <c r="C348" s="116" t="s">
        <v>163</v>
      </c>
      <c r="D348" s="117">
        <v>25</v>
      </c>
      <c r="E348" s="117">
        <v>2</v>
      </c>
      <c r="F348" s="117">
        <v>2</v>
      </c>
      <c r="G348" s="117"/>
      <c r="H348" s="119">
        <v>141.30000000000001</v>
      </c>
      <c r="I348" s="120">
        <v>141.30000000000001</v>
      </c>
      <c r="J348" s="117"/>
      <c r="K348" s="117">
        <v>9</v>
      </c>
      <c r="L348" s="117">
        <v>9</v>
      </c>
      <c r="M348" s="117">
        <v>0</v>
      </c>
      <c r="N348" s="161" t="s">
        <v>477</v>
      </c>
      <c r="O348" s="161" t="s">
        <v>478</v>
      </c>
      <c r="P348" s="161">
        <v>2027</v>
      </c>
    </row>
    <row r="349" spans="1:16" ht="43.5" customHeight="1">
      <c r="A349" s="104">
        <v>36</v>
      </c>
      <c r="B349" s="29" t="s">
        <v>167</v>
      </c>
      <c r="C349" s="116" t="s">
        <v>20</v>
      </c>
      <c r="D349" s="117">
        <v>9</v>
      </c>
      <c r="E349" s="117">
        <v>2</v>
      </c>
      <c r="F349" s="117">
        <v>2</v>
      </c>
      <c r="G349" s="117"/>
      <c r="H349" s="117">
        <v>115.1</v>
      </c>
      <c r="I349" s="118">
        <v>115.1</v>
      </c>
      <c r="J349" s="117"/>
      <c r="K349" s="117">
        <v>9</v>
      </c>
      <c r="L349" s="117">
        <v>9</v>
      </c>
      <c r="M349" s="117">
        <v>0</v>
      </c>
      <c r="N349" s="161" t="s">
        <v>477</v>
      </c>
      <c r="O349" s="161" t="s">
        <v>479</v>
      </c>
      <c r="P349" s="161">
        <v>2027</v>
      </c>
    </row>
    <row r="350" spans="1:16" s="5" customFormat="1" ht="17.25" customHeight="1">
      <c r="A350" s="106">
        <f>A349</f>
        <v>36</v>
      </c>
      <c r="B350" s="181" t="s">
        <v>185</v>
      </c>
      <c r="C350" s="181"/>
      <c r="D350" s="107"/>
      <c r="E350" s="108">
        <f t="shared" ref="E350:M350" si="24">SUM(E314:E349)</f>
        <v>81</v>
      </c>
      <c r="F350" s="108">
        <f t="shared" si="24"/>
        <v>75</v>
      </c>
      <c r="G350" s="108">
        <f t="shared" si="24"/>
        <v>6</v>
      </c>
      <c r="H350" s="108">
        <f t="shared" si="24"/>
        <v>3881.6999999999994</v>
      </c>
      <c r="I350" s="108">
        <f t="shared" si="24"/>
        <v>3583.8999999999996</v>
      </c>
      <c r="J350" s="108">
        <f t="shared" si="24"/>
        <v>297.8</v>
      </c>
      <c r="K350" s="108">
        <f t="shared" si="24"/>
        <v>165</v>
      </c>
      <c r="L350" s="108">
        <f t="shared" si="24"/>
        <v>151</v>
      </c>
      <c r="M350" s="108">
        <f t="shared" si="24"/>
        <v>14</v>
      </c>
      <c r="N350" s="144"/>
      <c r="O350" s="144"/>
      <c r="P350" s="144"/>
    </row>
    <row r="351" spans="1:16" s="50" customFormat="1" ht="38.25" customHeight="1">
      <c r="A351" s="35">
        <v>1</v>
      </c>
      <c r="B351" s="35" t="s">
        <v>172</v>
      </c>
      <c r="C351" s="35" t="s">
        <v>168</v>
      </c>
      <c r="D351" s="213">
        <v>1</v>
      </c>
      <c r="E351" s="35">
        <v>12</v>
      </c>
      <c r="F351" s="35">
        <v>8</v>
      </c>
      <c r="G351" s="35">
        <v>4</v>
      </c>
      <c r="H351" s="35">
        <f>I351+J351</f>
        <v>718.2</v>
      </c>
      <c r="I351" s="35">
        <v>416.9</v>
      </c>
      <c r="J351" s="35">
        <v>301.3</v>
      </c>
      <c r="K351" s="38">
        <f>L351+M351</f>
        <v>24</v>
      </c>
      <c r="L351" s="38">
        <v>16</v>
      </c>
      <c r="M351" s="38">
        <v>8</v>
      </c>
      <c r="N351" s="142" t="s">
        <v>480</v>
      </c>
      <c r="O351" s="180" t="s">
        <v>481</v>
      </c>
      <c r="P351" s="180">
        <v>2022</v>
      </c>
    </row>
    <row r="352" spans="1:16" s="50" customFormat="1" ht="38.25" customHeight="1">
      <c r="A352" s="1">
        <v>2</v>
      </c>
      <c r="B352" s="1" t="s">
        <v>172</v>
      </c>
      <c r="C352" s="1" t="s">
        <v>169</v>
      </c>
      <c r="D352" s="2">
        <v>40</v>
      </c>
      <c r="E352" s="1">
        <v>2</v>
      </c>
      <c r="F352" s="1">
        <v>1</v>
      </c>
      <c r="G352" s="1">
        <v>1</v>
      </c>
      <c r="H352" s="1">
        <v>92.9</v>
      </c>
      <c r="I352" s="1">
        <v>40.6</v>
      </c>
      <c r="J352" s="1">
        <v>52.3</v>
      </c>
      <c r="K352" s="20">
        <f t="shared" ref="K352:K370" si="25">L352+M352</f>
        <v>4</v>
      </c>
      <c r="L352" s="20">
        <v>1</v>
      </c>
      <c r="M352" s="20">
        <v>3</v>
      </c>
      <c r="N352" s="142" t="s">
        <v>480</v>
      </c>
      <c r="O352" s="180" t="s">
        <v>482</v>
      </c>
      <c r="P352" s="180">
        <v>2022</v>
      </c>
    </row>
    <row r="353" spans="1:16" s="50" customFormat="1" ht="38.25" customHeight="1">
      <c r="A353" s="1">
        <v>3</v>
      </c>
      <c r="B353" s="1" t="s">
        <v>172</v>
      </c>
      <c r="C353" s="1" t="s">
        <v>99</v>
      </c>
      <c r="D353" s="2">
        <v>2</v>
      </c>
      <c r="E353" s="1">
        <v>12</v>
      </c>
      <c r="F353" s="1">
        <v>6</v>
      </c>
      <c r="G353" s="1">
        <v>6</v>
      </c>
      <c r="H353" s="1">
        <f t="shared" ref="H353:H388" si="26">I353+J353</f>
        <v>515.4</v>
      </c>
      <c r="I353" s="1">
        <v>249.9</v>
      </c>
      <c r="J353" s="1">
        <v>265.5</v>
      </c>
      <c r="K353" s="20">
        <f t="shared" si="25"/>
        <v>24</v>
      </c>
      <c r="L353" s="20">
        <v>12</v>
      </c>
      <c r="M353" s="20">
        <v>12</v>
      </c>
      <c r="N353" s="142" t="s">
        <v>624</v>
      </c>
      <c r="O353" s="180" t="s">
        <v>483</v>
      </c>
      <c r="P353" s="180">
        <v>2022</v>
      </c>
    </row>
    <row r="354" spans="1:16" s="50" customFormat="1" ht="38.25" customHeight="1">
      <c r="A354" s="35">
        <v>4</v>
      </c>
      <c r="B354" s="1" t="s">
        <v>172</v>
      </c>
      <c r="C354" s="1" t="s">
        <v>20</v>
      </c>
      <c r="D354" s="2" t="s">
        <v>170</v>
      </c>
      <c r="E354" s="1">
        <v>16</v>
      </c>
      <c r="F354" s="1">
        <v>5</v>
      </c>
      <c r="G354" s="1">
        <v>11</v>
      </c>
      <c r="H354" s="1">
        <f t="shared" si="26"/>
        <v>894.3</v>
      </c>
      <c r="I354" s="1">
        <v>289.3</v>
      </c>
      <c r="J354" s="1">
        <v>605</v>
      </c>
      <c r="K354" s="20">
        <f t="shared" si="25"/>
        <v>28</v>
      </c>
      <c r="L354" s="20">
        <v>17</v>
      </c>
      <c r="M354" s="20">
        <v>11</v>
      </c>
      <c r="N354" s="142" t="s">
        <v>625</v>
      </c>
      <c r="O354" s="180" t="s">
        <v>484</v>
      </c>
      <c r="P354" s="180">
        <v>2023</v>
      </c>
    </row>
    <row r="355" spans="1:16" s="50" customFormat="1" ht="38.25" customHeight="1">
      <c r="A355" s="1">
        <v>5</v>
      </c>
      <c r="B355" s="1" t="s">
        <v>172</v>
      </c>
      <c r="C355" s="1" t="s">
        <v>171</v>
      </c>
      <c r="D355" s="2">
        <v>5</v>
      </c>
      <c r="E355" s="1">
        <v>11</v>
      </c>
      <c r="F355" s="1">
        <v>10</v>
      </c>
      <c r="G355" s="1">
        <v>1</v>
      </c>
      <c r="H355" s="1">
        <f t="shared" si="26"/>
        <v>468.2</v>
      </c>
      <c r="I355" s="1">
        <v>415.7</v>
      </c>
      <c r="J355" s="1">
        <v>52.5</v>
      </c>
      <c r="K355" s="20">
        <f t="shared" si="25"/>
        <v>23</v>
      </c>
      <c r="L355" s="20">
        <v>22</v>
      </c>
      <c r="M355" s="20">
        <v>1</v>
      </c>
      <c r="N355" s="142" t="s">
        <v>625</v>
      </c>
      <c r="O355" s="180" t="s">
        <v>485</v>
      </c>
      <c r="P355" s="180">
        <v>2023</v>
      </c>
    </row>
    <row r="356" spans="1:16" s="50" customFormat="1" ht="38.25" customHeight="1">
      <c r="A356" s="1">
        <v>6</v>
      </c>
      <c r="B356" s="1" t="s">
        <v>172</v>
      </c>
      <c r="C356" s="1" t="s">
        <v>99</v>
      </c>
      <c r="D356" s="2">
        <v>10</v>
      </c>
      <c r="E356" s="1">
        <v>14</v>
      </c>
      <c r="F356" s="1">
        <v>2</v>
      </c>
      <c r="G356" s="1">
        <v>12</v>
      </c>
      <c r="H356" s="19">
        <f t="shared" si="26"/>
        <v>463.6</v>
      </c>
      <c r="I356" s="19">
        <v>81.400000000000006</v>
      </c>
      <c r="J356" s="19">
        <v>382.2</v>
      </c>
      <c r="K356" s="20">
        <f t="shared" si="25"/>
        <v>17</v>
      </c>
      <c r="L356" s="20">
        <v>13</v>
      </c>
      <c r="M356" s="20">
        <v>4</v>
      </c>
      <c r="N356" s="142" t="s">
        <v>625</v>
      </c>
      <c r="O356" s="180" t="s">
        <v>486</v>
      </c>
      <c r="P356" s="180">
        <v>2023</v>
      </c>
    </row>
    <row r="357" spans="1:16" s="50" customFormat="1" ht="38.25" customHeight="1">
      <c r="A357" s="35">
        <v>7</v>
      </c>
      <c r="B357" s="1" t="s">
        <v>172</v>
      </c>
      <c r="C357" s="1" t="s">
        <v>99</v>
      </c>
      <c r="D357" s="2">
        <v>20</v>
      </c>
      <c r="E357" s="1">
        <v>16</v>
      </c>
      <c r="F357" s="1">
        <v>3</v>
      </c>
      <c r="G357" s="1">
        <v>13</v>
      </c>
      <c r="H357" s="19">
        <f t="shared" si="26"/>
        <v>897.6</v>
      </c>
      <c r="I357" s="19">
        <v>173.9</v>
      </c>
      <c r="J357" s="19">
        <v>723.7</v>
      </c>
      <c r="K357" s="20">
        <f t="shared" si="25"/>
        <v>45</v>
      </c>
      <c r="L357" s="20">
        <v>8</v>
      </c>
      <c r="M357" s="20">
        <v>37</v>
      </c>
      <c r="N357" s="142" t="s">
        <v>626</v>
      </c>
      <c r="O357" s="180" t="s">
        <v>487</v>
      </c>
      <c r="P357" s="180">
        <v>2023</v>
      </c>
    </row>
    <row r="358" spans="1:16" s="50" customFormat="1" ht="38.25" customHeight="1">
      <c r="A358" s="1">
        <v>8</v>
      </c>
      <c r="B358" s="1" t="s">
        <v>172</v>
      </c>
      <c r="C358" s="1" t="s">
        <v>20</v>
      </c>
      <c r="D358" s="2">
        <v>20</v>
      </c>
      <c r="E358" s="1">
        <v>1</v>
      </c>
      <c r="F358" s="1">
        <v>1</v>
      </c>
      <c r="G358" s="1">
        <v>0</v>
      </c>
      <c r="H358" s="19">
        <f t="shared" si="26"/>
        <v>40</v>
      </c>
      <c r="I358" s="19">
        <v>40</v>
      </c>
      <c r="J358" s="19">
        <v>0</v>
      </c>
      <c r="K358" s="20">
        <f>L358+M358</f>
        <v>1</v>
      </c>
      <c r="L358" s="20">
        <v>1</v>
      </c>
      <c r="M358" s="20">
        <v>0</v>
      </c>
      <c r="N358" s="142" t="s">
        <v>488</v>
      </c>
      <c r="O358" s="180" t="s">
        <v>489</v>
      </c>
      <c r="P358" s="180">
        <v>2026</v>
      </c>
    </row>
    <row r="359" spans="1:16" s="50" customFormat="1" ht="38.25" customHeight="1">
      <c r="A359" s="1">
        <v>9</v>
      </c>
      <c r="B359" s="1" t="s">
        <v>172</v>
      </c>
      <c r="C359" s="1" t="s">
        <v>168</v>
      </c>
      <c r="D359" s="2" t="s">
        <v>279</v>
      </c>
      <c r="E359" s="1">
        <v>18</v>
      </c>
      <c r="F359" s="1">
        <v>2</v>
      </c>
      <c r="G359" s="1">
        <v>16</v>
      </c>
      <c r="H359" s="19">
        <f t="shared" si="26"/>
        <v>721.1</v>
      </c>
      <c r="I359" s="19">
        <v>81.400000000000006</v>
      </c>
      <c r="J359" s="19">
        <v>639.70000000000005</v>
      </c>
      <c r="K359" s="20">
        <f t="shared" si="25"/>
        <v>34</v>
      </c>
      <c r="L359" s="20">
        <v>3</v>
      </c>
      <c r="M359" s="20">
        <v>31</v>
      </c>
      <c r="N359" s="142" t="s">
        <v>488</v>
      </c>
      <c r="O359" s="180" t="s">
        <v>490</v>
      </c>
      <c r="P359" s="180">
        <v>2026</v>
      </c>
    </row>
    <row r="360" spans="1:16" s="50" customFormat="1" ht="38.25" customHeight="1">
      <c r="A360" s="35">
        <v>10</v>
      </c>
      <c r="B360" s="1" t="s">
        <v>172</v>
      </c>
      <c r="C360" s="1" t="s">
        <v>168</v>
      </c>
      <c r="D360" s="2">
        <v>13</v>
      </c>
      <c r="E360" s="1">
        <v>12</v>
      </c>
      <c r="F360" s="1">
        <v>5</v>
      </c>
      <c r="G360" s="1">
        <v>7</v>
      </c>
      <c r="H360" s="19">
        <f t="shared" si="26"/>
        <v>606</v>
      </c>
      <c r="I360" s="19">
        <v>294.89999999999998</v>
      </c>
      <c r="J360" s="19">
        <v>311.10000000000002</v>
      </c>
      <c r="K360" s="20">
        <f t="shared" si="25"/>
        <v>30</v>
      </c>
      <c r="L360" s="20">
        <v>12</v>
      </c>
      <c r="M360" s="20">
        <v>18</v>
      </c>
      <c r="N360" s="142" t="s">
        <v>488</v>
      </c>
      <c r="O360" s="180" t="s">
        <v>280</v>
      </c>
      <c r="P360" s="180">
        <v>2026</v>
      </c>
    </row>
    <row r="361" spans="1:16" s="50" customFormat="1" ht="38.25" customHeight="1">
      <c r="A361" s="1">
        <v>11</v>
      </c>
      <c r="B361" s="1" t="s">
        <v>172</v>
      </c>
      <c r="C361" s="1" t="s">
        <v>99</v>
      </c>
      <c r="D361" s="2">
        <v>7</v>
      </c>
      <c r="E361" s="1">
        <v>16</v>
      </c>
      <c r="F361" s="1">
        <v>4</v>
      </c>
      <c r="G361" s="1">
        <v>12</v>
      </c>
      <c r="H361" s="19">
        <f t="shared" si="26"/>
        <v>489.3</v>
      </c>
      <c r="I361" s="19">
        <v>155.5</v>
      </c>
      <c r="J361" s="19">
        <v>333.8</v>
      </c>
      <c r="K361" s="20">
        <f t="shared" si="25"/>
        <v>29</v>
      </c>
      <c r="L361" s="20">
        <v>6</v>
      </c>
      <c r="M361" s="20">
        <v>23</v>
      </c>
      <c r="N361" s="142" t="s">
        <v>488</v>
      </c>
      <c r="O361" s="180" t="s">
        <v>491</v>
      </c>
      <c r="P361" s="180">
        <v>2026</v>
      </c>
    </row>
    <row r="362" spans="1:16" s="50" customFormat="1" ht="38.25" customHeight="1">
      <c r="A362" s="1">
        <v>12</v>
      </c>
      <c r="B362" s="1" t="s">
        <v>172</v>
      </c>
      <c r="C362" s="1" t="s">
        <v>171</v>
      </c>
      <c r="D362" s="2">
        <v>14</v>
      </c>
      <c r="E362" s="1">
        <v>12</v>
      </c>
      <c r="F362" s="1">
        <v>3</v>
      </c>
      <c r="G362" s="1">
        <v>9</v>
      </c>
      <c r="H362" s="19">
        <f t="shared" si="26"/>
        <v>468.4</v>
      </c>
      <c r="I362" s="19">
        <v>136.5</v>
      </c>
      <c r="J362" s="19">
        <v>331.9</v>
      </c>
      <c r="K362" s="20">
        <f t="shared" si="25"/>
        <v>18</v>
      </c>
      <c r="L362" s="20">
        <v>3</v>
      </c>
      <c r="M362" s="20">
        <v>15</v>
      </c>
      <c r="N362" s="142" t="s">
        <v>488</v>
      </c>
      <c r="O362" s="180" t="s">
        <v>492</v>
      </c>
      <c r="P362" s="180">
        <v>2026</v>
      </c>
    </row>
    <row r="363" spans="1:16" s="50" customFormat="1" ht="38.25" customHeight="1">
      <c r="A363" s="35">
        <v>13</v>
      </c>
      <c r="B363" s="1" t="s">
        <v>172</v>
      </c>
      <c r="C363" s="1" t="s">
        <v>99</v>
      </c>
      <c r="D363" s="2">
        <v>3</v>
      </c>
      <c r="E363" s="1">
        <v>12</v>
      </c>
      <c r="F363" s="1">
        <v>5</v>
      </c>
      <c r="G363" s="1">
        <v>7</v>
      </c>
      <c r="H363" s="19">
        <f t="shared" si="26"/>
        <v>492.4</v>
      </c>
      <c r="I363" s="19">
        <v>222.1</v>
      </c>
      <c r="J363" s="19">
        <v>270.3</v>
      </c>
      <c r="K363" s="20">
        <f t="shared" si="25"/>
        <v>30</v>
      </c>
      <c r="L363" s="20">
        <v>11</v>
      </c>
      <c r="M363" s="20">
        <v>19</v>
      </c>
      <c r="N363" s="142" t="s">
        <v>488</v>
      </c>
      <c r="O363" s="180" t="s">
        <v>492</v>
      </c>
      <c r="P363" s="180">
        <v>2026</v>
      </c>
    </row>
    <row r="364" spans="1:16" s="50" customFormat="1" ht="38.25" customHeight="1">
      <c r="A364" s="1">
        <v>14</v>
      </c>
      <c r="B364" s="1" t="s">
        <v>172</v>
      </c>
      <c r="C364" s="1" t="s">
        <v>20</v>
      </c>
      <c r="D364" s="2" t="s">
        <v>281</v>
      </c>
      <c r="E364" s="1">
        <v>16</v>
      </c>
      <c r="F364" s="1">
        <v>8</v>
      </c>
      <c r="G364" s="1">
        <v>8</v>
      </c>
      <c r="H364" s="19">
        <f t="shared" si="26"/>
        <v>900.6</v>
      </c>
      <c r="I364" s="19">
        <v>468.8</v>
      </c>
      <c r="J364" s="19">
        <v>431.8</v>
      </c>
      <c r="K364" s="20">
        <f t="shared" si="25"/>
        <v>38</v>
      </c>
      <c r="L364" s="20">
        <v>16</v>
      </c>
      <c r="M364" s="20">
        <v>22</v>
      </c>
      <c r="N364" s="142" t="s">
        <v>488</v>
      </c>
      <c r="O364" s="180" t="s">
        <v>493</v>
      </c>
      <c r="P364" s="180">
        <v>2026</v>
      </c>
    </row>
    <row r="365" spans="1:16" s="50" customFormat="1" ht="38.25" customHeight="1">
      <c r="A365" s="1">
        <v>15</v>
      </c>
      <c r="B365" s="1" t="s">
        <v>172</v>
      </c>
      <c r="C365" s="1" t="s">
        <v>171</v>
      </c>
      <c r="D365" s="2">
        <v>16</v>
      </c>
      <c r="E365" s="1">
        <v>12</v>
      </c>
      <c r="F365" s="1">
        <v>5</v>
      </c>
      <c r="G365" s="1">
        <v>7</v>
      </c>
      <c r="H365" s="19">
        <f t="shared" si="26"/>
        <v>514.59999999999991</v>
      </c>
      <c r="I365" s="19">
        <v>224.2</v>
      </c>
      <c r="J365" s="19">
        <v>290.39999999999998</v>
      </c>
      <c r="K365" s="20">
        <f t="shared" si="25"/>
        <v>14</v>
      </c>
      <c r="L365" s="20">
        <v>7</v>
      </c>
      <c r="M365" s="20">
        <v>7</v>
      </c>
      <c r="N365" s="142" t="s">
        <v>488</v>
      </c>
      <c r="O365" s="180" t="s">
        <v>494</v>
      </c>
      <c r="P365" s="180">
        <v>2026</v>
      </c>
    </row>
    <row r="366" spans="1:16" s="50" customFormat="1" ht="38.25" customHeight="1">
      <c r="A366" s="35">
        <v>16</v>
      </c>
      <c r="B366" s="1" t="s">
        <v>172</v>
      </c>
      <c r="C366" s="1" t="s">
        <v>99</v>
      </c>
      <c r="D366" s="2">
        <v>15</v>
      </c>
      <c r="E366" s="1">
        <v>12</v>
      </c>
      <c r="F366" s="1">
        <v>3</v>
      </c>
      <c r="G366" s="1">
        <v>9</v>
      </c>
      <c r="H366" s="19">
        <f t="shared" si="26"/>
        <v>739.8</v>
      </c>
      <c r="I366" s="19">
        <v>178</v>
      </c>
      <c r="J366" s="19">
        <v>561.79999999999995</v>
      </c>
      <c r="K366" s="20">
        <f t="shared" si="25"/>
        <v>25</v>
      </c>
      <c r="L366" s="20">
        <v>7</v>
      </c>
      <c r="M366" s="20">
        <v>18</v>
      </c>
      <c r="N366" s="142" t="s">
        <v>488</v>
      </c>
      <c r="O366" s="180" t="s">
        <v>495</v>
      </c>
      <c r="P366" s="180">
        <v>2026</v>
      </c>
    </row>
    <row r="367" spans="1:16" s="50" customFormat="1" ht="38.25" customHeight="1">
      <c r="A367" s="1">
        <v>17</v>
      </c>
      <c r="B367" s="1" t="s">
        <v>172</v>
      </c>
      <c r="C367" s="1" t="s">
        <v>99</v>
      </c>
      <c r="D367" s="2">
        <v>16</v>
      </c>
      <c r="E367" s="1">
        <v>12</v>
      </c>
      <c r="F367" s="1">
        <v>5</v>
      </c>
      <c r="G367" s="1">
        <v>7</v>
      </c>
      <c r="H367" s="19">
        <f t="shared" si="26"/>
        <v>729.6</v>
      </c>
      <c r="I367" s="19">
        <v>323.10000000000002</v>
      </c>
      <c r="J367" s="19">
        <v>406.5</v>
      </c>
      <c r="K367" s="20">
        <f t="shared" si="25"/>
        <v>48</v>
      </c>
      <c r="L367" s="20">
        <v>21</v>
      </c>
      <c r="M367" s="20">
        <v>27</v>
      </c>
      <c r="N367" s="142" t="s">
        <v>488</v>
      </c>
      <c r="O367" s="180" t="s">
        <v>496</v>
      </c>
      <c r="P367" s="180">
        <v>2026</v>
      </c>
    </row>
    <row r="368" spans="1:16" s="50" customFormat="1" ht="38.25" customHeight="1">
      <c r="A368" s="1">
        <v>18</v>
      </c>
      <c r="B368" s="1" t="s">
        <v>172</v>
      </c>
      <c r="C368" s="1" t="s">
        <v>282</v>
      </c>
      <c r="D368" s="2">
        <v>9</v>
      </c>
      <c r="E368" s="1">
        <v>12</v>
      </c>
      <c r="F368" s="1">
        <v>1</v>
      </c>
      <c r="G368" s="1">
        <v>11</v>
      </c>
      <c r="H368" s="19">
        <f t="shared" si="26"/>
        <v>735.4</v>
      </c>
      <c r="I368" s="19">
        <v>67.400000000000006</v>
      </c>
      <c r="J368" s="19">
        <v>668</v>
      </c>
      <c r="K368" s="20">
        <f t="shared" si="25"/>
        <v>20</v>
      </c>
      <c r="L368" s="20">
        <v>2</v>
      </c>
      <c r="M368" s="20">
        <v>18</v>
      </c>
      <c r="N368" s="142" t="s">
        <v>488</v>
      </c>
      <c r="O368" s="180" t="s">
        <v>497</v>
      </c>
      <c r="P368" s="180">
        <v>2026</v>
      </c>
    </row>
    <row r="369" spans="1:16" s="50" customFormat="1" ht="38.25" customHeight="1">
      <c r="A369" s="35">
        <v>19</v>
      </c>
      <c r="B369" s="1" t="s">
        <v>172</v>
      </c>
      <c r="C369" s="1" t="s">
        <v>168</v>
      </c>
      <c r="D369" s="2" t="s">
        <v>271</v>
      </c>
      <c r="E369" s="1">
        <v>8</v>
      </c>
      <c r="F369" s="1">
        <v>5</v>
      </c>
      <c r="G369" s="1">
        <v>3</v>
      </c>
      <c r="H369" s="19">
        <f t="shared" si="26"/>
        <v>414.79999999999995</v>
      </c>
      <c r="I369" s="19">
        <v>241.1</v>
      </c>
      <c r="J369" s="19">
        <v>173.7</v>
      </c>
      <c r="K369" s="20">
        <f t="shared" si="25"/>
        <v>24</v>
      </c>
      <c r="L369" s="20">
        <v>13</v>
      </c>
      <c r="M369" s="20">
        <v>11</v>
      </c>
      <c r="N369" s="142" t="s">
        <v>488</v>
      </c>
      <c r="O369" s="180" t="s">
        <v>498</v>
      </c>
      <c r="P369" s="180">
        <v>2026</v>
      </c>
    </row>
    <row r="370" spans="1:16" s="50" customFormat="1" ht="38.25" customHeight="1">
      <c r="A370" s="1">
        <v>20</v>
      </c>
      <c r="B370" s="1" t="s">
        <v>172</v>
      </c>
      <c r="C370" s="1" t="s">
        <v>20</v>
      </c>
      <c r="D370" s="2" t="s">
        <v>283</v>
      </c>
      <c r="E370" s="1">
        <v>12</v>
      </c>
      <c r="F370" s="1">
        <v>1</v>
      </c>
      <c r="G370" s="1">
        <v>11</v>
      </c>
      <c r="H370" s="19">
        <f t="shared" si="26"/>
        <v>735.2</v>
      </c>
      <c r="I370" s="19">
        <v>67.2</v>
      </c>
      <c r="J370" s="19">
        <v>668</v>
      </c>
      <c r="K370" s="20">
        <f t="shared" si="25"/>
        <v>22</v>
      </c>
      <c r="L370" s="20">
        <v>4</v>
      </c>
      <c r="M370" s="20">
        <v>18</v>
      </c>
      <c r="N370" s="142" t="s">
        <v>488</v>
      </c>
      <c r="O370" s="180" t="s">
        <v>499</v>
      </c>
      <c r="P370" s="180">
        <v>2026</v>
      </c>
    </row>
    <row r="371" spans="1:16" s="50" customFormat="1" ht="38.25" customHeight="1">
      <c r="A371" s="1">
        <v>21</v>
      </c>
      <c r="B371" s="1" t="s">
        <v>172</v>
      </c>
      <c r="C371" s="1" t="s">
        <v>99</v>
      </c>
      <c r="D371" s="2">
        <v>25</v>
      </c>
      <c r="E371" s="1">
        <v>16</v>
      </c>
      <c r="F371" s="1">
        <v>4</v>
      </c>
      <c r="G371" s="1">
        <v>12</v>
      </c>
      <c r="H371" s="19">
        <f t="shared" si="26"/>
        <v>890</v>
      </c>
      <c r="I371" s="19">
        <v>188.4</v>
      </c>
      <c r="J371" s="19">
        <v>701.6</v>
      </c>
      <c r="K371" s="20">
        <f>L371+M371</f>
        <v>32</v>
      </c>
      <c r="L371" s="20">
        <v>8</v>
      </c>
      <c r="M371" s="20">
        <v>24</v>
      </c>
      <c r="N371" s="142" t="s">
        <v>488</v>
      </c>
      <c r="O371" s="180" t="s">
        <v>500</v>
      </c>
      <c r="P371" s="180">
        <v>2026</v>
      </c>
    </row>
    <row r="372" spans="1:16" s="50" customFormat="1" ht="38.25" customHeight="1">
      <c r="A372" s="35">
        <v>22</v>
      </c>
      <c r="B372" s="1" t="s">
        <v>172</v>
      </c>
      <c r="C372" s="1" t="s">
        <v>171</v>
      </c>
      <c r="D372" s="2" t="s">
        <v>284</v>
      </c>
      <c r="E372" s="1">
        <v>18</v>
      </c>
      <c r="F372" s="1">
        <v>11</v>
      </c>
      <c r="G372" s="1">
        <v>7</v>
      </c>
      <c r="H372" s="19">
        <f t="shared" si="26"/>
        <v>733.8</v>
      </c>
      <c r="I372" s="19">
        <v>436.7</v>
      </c>
      <c r="J372" s="19">
        <v>297.10000000000002</v>
      </c>
      <c r="K372" s="20">
        <f t="shared" ref="K372:K388" si="27">L372+M372</f>
        <v>34</v>
      </c>
      <c r="L372" s="20">
        <v>16</v>
      </c>
      <c r="M372" s="20">
        <v>18</v>
      </c>
      <c r="N372" s="142" t="s">
        <v>488</v>
      </c>
      <c r="O372" s="180" t="s">
        <v>501</v>
      </c>
      <c r="P372" s="180">
        <v>2026</v>
      </c>
    </row>
    <row r="373" spans="1:16" s="50" customFormat="1" ht="38.25" customHeight="1">
      <c r="A373" s="1">
        <v>23</v>
      </c>
      <c r="B373" s="1" t="s">
        <v>172</v>
      </c>
      <c r="C373" s="1" t="s">
        <v>171</v>
      </c>
      <c r="D373" s="2">
        <v>15</v>
      </c>
      <c r="E373" s="1">
        <v>12</v>
      </c>
      <c r="F373" s="1">
        <v>4</v>
      </c>
      <c r="G373" s="1">
        <v>8</v>
      </c>
      <c r="H373" s="19">
        <f t="shared" si="26"/>
        <v>733.4</v>
      </c>
      <c r="I373" s="19">
        <v>243.2</v>
      </c>
      <c r="J373" s="19">
        <v>490.2</v>
      </c>
      <c r="K373" s="20">
        <f t="shared" si="27"/>
        <v>27</v>
      </c>
      <c r="L373" s="20">
        <v>9</v>
      </c>
      <c r="M373" s="20">
        <v>18</v>
      </c>
      <c r="N373" s="142" t="s">
        <v>488</v>
      </c>
      <c r="O373" s="180" t="s">
        <v>502</v>
      </c>
      <c r="P373" s="180">
        <v>2026</v>
      </c>
    </row>
    <row r="374" spans="1:16" s="50" customFormat="1" ht="38.25" customHeight="1">
      <c r="A374" s="1">
        <v>24</v>
      </c>
      <c r="B374" s="1" t="s">
        <v>172</v>
      </c>
      <c r="C374" s="1" t="s">
        <v>168</v>
      </c>
      <c r="D374" s="2" t="s">
        <v>285</v>
      </c>
      <c r="E374" s="1">
        <v>8</v>
      </c>
      <c r="F374" s="1">
        <v>3</v>
      </c>
      <c r="G374" s="1">
        <v>5</v>
      </c>
      <c r="H374" s="19">
        <f t="shared" si="26"/>
        <v>419.29999999999995</v>
      </c>
      <c r="I374" s="19">
        <v>174.2</v>
      </c>
      <c r="J374" s="19">
        <v>245.1</v>
      </c>
      <c r="K374" s="20">
        <f t="shared" si="27"/>
        <v>22</v>
      </c>
      <c r="L374" s="20">
        <v>11</v>
      </c>
      <c r="M374" s="20">
        <v>11</v>
      </c>
      <c r="N374" s="142" t="s">
        <v>488</v>
      </c>
      <c r="O374" s="180" t="s">
        <v>503</v>
      </c>
      <c r="P374" s="180">
        <v>2026</v>
      </c>
    </row>
    <row r="375" spans="1:16" s="50" customFormat="1" ht="38.25" customHeight="1">
      <c r="A375" s="35">
        <v>25</v>
      </c>
      <c r="B375" s="1" t="s">
        <v>172</v>
      </c>
      <c r="C375" s="1" t="s">
        <v>99</v>
      </c>
      <c r="D375" s="2">
        <v>4</v>
      </c>
      <c r="E375" s="1">
        <v>12</v>
      </c>
      <c r="F375" s="1">
        <v>5</v>
      </c>
      <c r="G375" s="1">
        <v>7</v>
      </c>
      <c r="H375" s="19">
        <f t="shared" si="26"/>
        <v>455.90000000000003</v>
      </c>
      <c r="I375" s="19">
        <v>188.3</v>
      </c>
      <c r="J375" s="19">
        <v>267.60000000000002</v>
      </c>
      <c r="K375" s="20">
        <f t="shared" si="27"/>
        <v>26</v>
      </c>
      <c r="L375" s="20">
        <v>12</v>
      </c>
      <c r="M375" s="20">
        <v>14</v>
      </c>
      <c r="N375" s="142" t="s">
        <v>488</v>
      </c>
      <c r="O375" s="180" t="s">
        <v>504</v>
      </c>
      <c r="P375" s="180">
        <v>2026</v>
      </c>
    </row>
    <row r="376" spans="1:16" s="50" customFormat="1" ht="38.25" customHeight="1">
      <c r="A376" s="1">
        <v>26</v>
      </c>
      <c r="B376" s="1" t="s">
        <v>172</v>
      </c>
      <c r="C376" s="1" t="s">
        <v>274</v>
      </c>
      <c r="D376" s="2">
        <v>8</v>
      </c>
      <c r="E376" s="1">
        <v>12</v>
      </c>
      <c r="F376" s="1">
        <v>2</v>
      </c>
      <c r="G376" s="1">
        <v>10</v>
      </c>
      <c r="H376" s="19">
        <f t="shared" si="26"/>
        <v>729.7</v>
      </c>
      <c r="I376" s="19">
        <v>108.7</v>
      </c>
      <c r="J376" s="19">
        <v>621</v>
      </c>
      <c r="K376" s="20">
        <f t="shared" si="27"/>
        <v>26</v>
      </c>
      <c r="L376" s="20">
        <v>5</v>
      </c>
      <c r="M376" s="20">
        <v>21</v>
      </c>
      <c r="N376" s="142" t="s">
        <v>488</v>
      </c>
      <c r="O376" s="180" t="s">
        <v>505</v>
      </c>
      <c r="P376" s="180">
        <v>2026</v>
      </c>
    </row>
    <row r="377" spans="1:16" s="50" customFormat="1" ht="38.25" customHeight="1">
      <c r="A377" s="1">
        <v>27</v>
      </c>
      <c r="B377" s="1" t="s">
        <v>172</v>
      </c>
      <c r="C377" s="1" t="s">
        <v>20</v>
      </c>
      <c r="D377" s="2" t="s">
        <v>506</v>
      </c>
      <c r="E377" s="1">
        <v>12</v>
      </c>
      <c r="F377" s="1">
        <v>3</v>
      </c>
      <c r="G377" s="1">
        <v>9</v>
      </c>
      <c r="H377" s="19">
        <f t="shared" si="26"/>
        <v>716.59999999999991</v>
      </c>
      <c r="I377" s="19">
        <v>171.7</v>
      </c>
      <c r="J377" s="19">
        <v>544.9</v>
      </c>
      <c r="K377" s="20">
        <f t="shared" si="27"/>
        <v>34</v>
      </c>
      <c r="L377" s="20">
        <v>12</v>
      </c>
      <c r="M377" s="20">
        <v>22</v>
      </c>
      <c r="N377" s="142" t="s">
        <v>507</v>
      </c>
      <c r="O377" s="180" t="s">
        <v>508</v>
      </c>
      <c r="P377" s="180">
        <v>2027</v>
      </c>
    </row>
    <row r="378" spans="1:16" s="50" customFormat="1" ht="38.25" customHeight="1">
      <c r="A378" s="35">
        <v>28</v>
      </c>
      <c r="B378" s="1" t="s">
        <v>172</v>
      </c>
      <c r="C378" s="1" t="s">
        <v>20</v>
      </c>
      <c r="D378" s="2" t="s">
        <v>145</v>
      </c>
      <c r="E378" s="1">
        <v>12</v>
      </c>
      <c r="F378" s="1">
        <v>1</v>
      </c>
      <c r="G378" s="1">
        <v>11</v>
      </c>
      <c r="H378" s="19">
        <f t="shared" si="26"/>
        <v>728.4</v>
      </c>
      <c r="I378" s="19">
        <v>67.3</v>
      </c>
      <c r="J378" s="19">
        <v>661.1</v>
      </c>
      <c r="K378" s="20">
        <f t="shared" si="27"/>
        <v>28</v>
      </c>
      <c r="L378" s="20">
        <v>3</v>
      </c>
      <c r="M378" s="20">
        <v>25</v>
      </c>
      <c r="N378" s="142" t="s">
        <v>507</v>
      </c>
      <c r="O378" s="180" t="s">
        <v>509</v>
      </c>
      <c r="P378" s="180">
        <v>2027</v>
      </c>
    </row>
    <row r="379" spans="1:16" s="50" customFormat="1" ht="38.25" customHeight="1">
      <c r="A379" s="1">
        <v>29</v>
      </c>
      <c r="B379" s="1" t="s">
        <v>172</v>
      </c>
      <c r="C379" s="1" t="s">
        <v>17</v>
      </c>
      <c r="D379" s="2" t="s">
        <v>510</v>
      </c>
      <c r="E379" s="1">
        <v>12</v>
      </c>
      <c r="F379" s="1">
        <v>4</v>
      </c>
      <c r="G379" s="1">
        <v>8</v>
      </c>
      <c r="H379" s="19">
        <f t="shared" si="26"/>
        <v>710.2</v>
      </c>
      <c r="I379" s="19">
        <v>235.7</v>
      </c>
      <c r="J379" s="19">
        <v>474.5</v>
      </c>
      <c r="K379" s="20">
        <f t="shared" si="27"/>
        <v>26</v>
      </c>
      <c r="L379" s="20">
        <v>12</v>
      </c>
      <c r="M379" s="20">
        <v>14</v>
      </c>
      <c r="N379" s="142" t="s">
        <v>507</v>
      </c>
      <c r="O379" s="180" t="s">
        <v>511</v>
      </c>
      <c r="P379" s="180">
        <v>2027</v>
      </c>
    </row>
    <row r="380" spans="1:16" s="50" customFormat="1" ht="38.25" customHeight="1">
      <c r="A380" s="1">
        <v>30</v>
      </c>
      <c r="B380" s="1" t="s">
        <v>172</v>
      </c>
      <c r="C380" s="1" t="s">
        <v>20</v>
      </c>
      <c r="D380" s="2">
        <v>2</v>
      </c>
      <c r="E380" s="1">
        <v>12</v>
      </c>
      <c r="F380" s="1">
        <v>4</v>
      </c>
      <c r="G380" s="1">
        <v>8</v>
      </c>
      <c r="H380" s="19">
        <f t="shared" si="26"/>
        <v>732.8</v>
      </c>
      <c r="I380" s="19">
        <v>243.4</v>
      </c>
      <c r="J380" s="19">
        <v>489.4</v>
      </c>
      <c r="K380" s="20">
        <f t="shared" si="27"/>
        <v>28</v>
      </c>
      <c r="L380" s="20">
        <v>13</v>
      </c>
      <c r="M380" s="20">
        <v>15</v>
      </c>
      <c r="N380" s="142" t="s">
        <v>507</v>
      </c>
      <c r="O380" s="180" t="s">
        <v>512</v>
      </c>
      <c r="P380" s="180">
        <v>2027</v>
      </c>
    </row>
    <row r="381" spans="1:16" s="50" customFormat="1" ht="38.25" customHeight="1">
      <c r="A381" s="35">
        <v>31</v>
      </c>
      <c r="B381" s="1" t="s">
        <v>172</v>
      </c>
      <c r="C381" s="1" t="s">
        <v>20</v>
      </c>
      <c r="D381" s="2">
        <v>16</v>
      </c>
      <c r="E381" s="1">
        <v>2</v>
      </c>
      <c r="F381" s="1">
        <v>1</v>
      </c>
      <c r="G381" s="1">
        <v>1</v>
      </c>
      <c r="H381" s="19">
        <f t="shared" si="26"/>
        <v>90.9</v>
      </c>
      <c r="I381" s="19">
        <v>45.6</v>
      </c>
      <c r="J381" s="19">
        <v>45.3</v>
      </c>
      <c r="K381" s="20">
        <f t="shared" si="27"/>
        <v>6</v>
      </c>
      <c r="L381" s="20">
        <v>4</v>
      </c>
      <c r="M381" s="20">
        <v>2</v>
      </c>
      <c r="N381" s="142" t="s">
        <v>507</v>
      </c>
      <c r="O381" s="180" t="s">
        <v>513</v>
      </c>
      <c r="P381" s="180">
        <v>2027</v>
      </c>
    </row>
    <row r="382" spans="1:16" s="50" customFormat="1" ht="38.25" customHeight="1">
      <c r="A382" s="1">
        <v>32</v>
      </c>
      <c r="B382" s="1" t="s">
        <v>172</v>
      </c>
      <c r="C382" s="1" t="s">
        <v>274</v>
      </c>
      <c r="D382" s="2">
        <v>4</v>
      </c>
      <c r="E382" s="1">
        <v>18</v>
      </c>
      <c r="F382" s="1">
        <v>6</v>
      </c>
      <c r="G382" s="1">
        <v>12</v>
      </c>
      <c r="H382" s="19">
        <f t="shared" si="26"/>
        <v>967.8</v>
      </c>
      <c r="I382" s="19">
        <v>304</v>
      </c>
      <c r="J382" s="19">
        <v>663.8</v>
      </c>
      <c r="K382" s="20">
        <f t="shared" si="27"/>
        <v>52</v>
      </c>
      <c r="L382" s="20">
        <v>13</v>
      </c>
      <c r="M382" s="20">
        <v>39</v>
      </c>
      <c r="N382" s="142" t="s">
        <v>507</v>
      </c>
      <c r="O382" s="180" t="s">
        <v>514</v>
      </c>
      <c r="P382" s="180">
        <v>2027</v>
      </c>
    </row>
    <row r="383" spans="1:16" s="50" customFormat="1" ht="38.25" customHeight="1">
      <c r="A383" s="1">
        <v>33</v>
      </c>
      <c r="B383" s="1" t="s">
        <v>172</v>
      </c>
      <c r="C383" s="1" t="s">
        <v>171</v>
      </c>
      <c r="D383" s="2">
        <v>11</v>
      </c>
      <c r="E383" s="1">
        <v>18</v>
      </c>
      <c r="F383" s="1">
        <v>4</v>
      </c>
      <c r="G383" s="1">
        <v>14</v>
      </c>
      <c r="H383" s="19">
        <f t="shared" si="26"/>
        <v>729.7</v>
      </c>
      <c r="I383" s="19">
        <v>118.1</v>
      </c>
      <c r="J383" s="19">
        <v>611.6</v>
      </c>
      <c r="K383" s="20">
        <f t="shared" si="27"/>
        <v>30</v>
      </c>
      <c r="L383" s="20">
        <v>7</v>
      </c>
      <c r="M383" s="20">
        <v>23</v>
      </c>
      <c r="N383" s="142" t="s">
        <v>507</v>
      </c>
      <c r="O383" s="180" t="s">
        <v>515</v>
      </c>
      <c r="P383" s="180">
        <v>2027</v>
      </c>
    </row>
    <row r="384" spans="1:16" s="50" customFormat="1" ht="38.25" customHeight="1">
      <c r="A384" s="35">
        <v>34</v>
      </c>
      <c r="B384" s="1" t="s">
        <v>172</v>
      </c>
      <c r="C384" s="1" t="s">
        <v>171</v>
      </c>
      <c r="D384" s="2">
        <v>13</v>
      </c>
      <c r="E384" s="1">
        <v>12</v>
      </c>
      <c r="F384" s="1">
        <v>6</v>
      </c>
      <c r="G384" s="1">
        <v>6</v>
      </c>
      <c r="H384" s="19">
        <f t="shared" si="26"/>
        <v>726.09999999999991</v>
      </c>
      <c r="I384" s="19">
        <v>361.7</v>
      </c>
      <c r="J384" s="19">
        <v>364.4</v>
      </c>
      <c r="K384" s="20">
        <f t="shared" si="27"/>
        <v>29</v>
      </c>
      <c r="L384" s="20">
        <v>13</v>
      </c>
      <c r="M384" s="20">
        <v>16</v>
      </c>
      <c r="N384" s="142" t="s">
        <v>507</v>
      </c>
      <c r="O384" s="180" t="s">
        <v>516</v>
      </c>
      <c r="P384" s="180">
        <v>2027</v>
      </c>
    </row>
    <row r="385" spans="1:16" s="50" customFormat="1" ht="38.25" customHeight="1">
      <c r="A385" s="1">
        <v>35</v>
      </c>
      <c r="B385" s="1" t="s">
        <v>172</v>
      </c>
      <c r="C385" s="1" t="s">
        <v>171</v>
      </c>
      <c r="D385" s="2">
        <v>12</v>
      </c>
      <c r="E385" s="1">
        <v>12</v>
      </c>
      <c r="F385" s="1">
        <v>3</v>
      </c>
      <c r="G385" s="1">
        <v>9</v>
      </c>
      <c r="H385" s="19">
        <f t="shared" si="26"/>
        <v>725.59999999999991</v>
      </c>
      <c r="I385" s="19">
        <v>187.8</v>
      </c>
      <c r="J385" s="19">
        <v>537.79999999999995</v>
      </c>
      <c r="K385" s="20">
        <f t="shared" si="27"/>
        <v>32</v>
      </c>
      <c r="L385" s="20">
        <v>8</v>
      </c>
      <c r="M385" s="20">
        <v>24</v>
      </c>
      <c r="N385" s="142" t="s">
        <v>507</v>
      </c>
      <c r="O385" s="180" t="s">
        <v>517</v>
      </c>
      <c r="P385" s="180">
        <v>2027</v>
      </c>
    </row>
    <row r="386" spans="1:16" s="50" customFormat="1" ht="38.25" customHeight="1">
      <c r="A386" s="1">
        <v>36</v>
      </c>
      <c r="B386" s="1" t="s">
        <v>172</v>
      </c>
      <c r="C386" s="1" t="s">
        <v>20</v>
      </c>
      <c r="D386" s="2">
        <v>13</v>
      </c>
      <c r="E386" s="1">
        <v>2</v>
      </c>
      <c r="F386" s="1">
        <v>2</v>
      </c>
      <c r="G386" s="1"/>
      <c r="H386" s="19">
        <f t="shared" si="26"/>
        <v>78.2</v>
      </c>
      <c r="I386" s="19">
        <v>78.2</v>
      </c>
      <c r="J386" s="19"/>
      <c r="K386" s="20">
        <f t="shared" si="27"/>
        <v>9</v>
      </c>
      <c r="L386" s="20">
        <v>9</v>
      </c>
      <c r="M386" s="20"/>
      <c r="N386" s="142" t="s">
        <v>507</v>
      </c>
      <c r="O386" s="180" t="s">
        <v>518</v>
      </c>
      <c r="P386" s="180">
        <v>2027</v>
      </c>
    </row>
    <row r="387" spans="1:16" s="50" customFormat="1" ht="38.25" customHeight="1">
      <c r="A387" s="35">
        <v>37</v>
      </c>
      <c r="B387" s="1" t="s">
        <v>172</v>
      </c>
      <c r="C387" s="1" t="s">
        <v>99</v>
      </c>
      <c r="D387" s="2">
        <v>8</v>
      </c>
      <c r="E387" s="1">
        <v>4</v>
      </c>
      <c r="F387" s="1">
        <v>2</v>
      </c>
      <c r="G387" s="1">
        <v>2</v>
      </c>
      <c r="H387" s="19">
        <f t="shared" si="26"/>
        <v>249.4</v>
      </c>
      <c r="I387" s="19">
        <v>122.9</v>
      </c>
      <c r="J387" s="19">
        <v>126.5</v>
      </c>
      <c r="K387" s="20">
        <f t="shared" si="27"/>
        <v>11</v>
      </c>
      <c r="L387" s="20">
        <v>9</v>
      </c>
      <c r="M387" s="20">
        <v>2</v>
      </c>
      <c r="N387" s="142" t="s">
        <v>507</v>
      </c>
      <c r="O387" s="180" t="s">
        <v>519</v>
      </c>
      <c r="P387" s="180">
        <v>2027</v>
      </c>
    </row>
    <row r="388" spans="1:16" s="50" customFormat="1" ht="38.25" customHeight="1">
      <c r="A388" s="1">
        <v>38</v>
      </c>
      <c r="B388" s="1" t="s">
        <v>172</v>
      </c>
      <c r="C388" s="1" t="s">
        <v>171</v>
      </c>
      <c r="D388" s="2" t="s">
        <v>627</v>
      </c>
      <c r="E388" s="1">
        <v>12</v>
      </c>
      <c r="F388" s="1">
        <v>1</v>
      </c>
      <c r="G388" s="1">
        <v>11</v>
      </c>
      <c r="H388" s="19">
        <f t="shared" si="26"/>
        <v>731.80000000000007</v>
      </c>
      <c r="I388" s="19">
        <v>67.599999999999994</v>
      </c>
      <c r="J388" s="19">
        <v>664.2</v>
      </c>
      <c r="K388" s="20">
        <f t="shared" si="27"/>
        <v>36</v>
      </c>
      <c r="L388" s="20">
        <v>2</v>
      </c>
      <c r="M388" s="20">
        <v>34</v>
      </c>
      <c r="N388" s="142" t="s">
        <v>628</v>
      </c>
      <c r="O388" s="180" t="s">
        <v>629</v>
      </c>
      <c r="P388" s="180">
        <v>2027</v>
      </c>
    </row>
    <row r="389" spans="1:16" s="50" customFormat="1" ht="38.25" customHeight="1">
      <c r="A389" s="1">
        <v>39</v>
      </c>
      <c r="B389" s="21" t="s">
        <v>630</v>
      </c>
      <c r="C389" s="1" t="s">
        <v>46</v>
      </c>
      <c r="D389" s="2">
        <v>10</v>
      </c>
      <c r="E389" s="1">
        <v>3</v>
      </c>
      <c r="F389" s="1">
        <v>3</v>
      </c>
      <c r="G389" s="1"/>
      <c r="H389" s="1">
        <v>137</v>
      </c>
      <c r="I389" s="1">
        <v>137</v>
      </c>
      <c r="J389" s="1"/>
      <c r="K389" s="20">
        <v>11</v>
      </c>
      <c r="L389" s="20">
        <v>11</v>
      </c>
      <c r="M389" s="20"/>
      <c r="N389" s="142" t="s">
        <v>520</v>
      </c>
      <c r="O389" s="177" t="s">
        <v>785</v>
      </c>
      <c r="P389" s="180">
        <v>2021</v>
      </c>
    </row>
    <row r="390" spans="1:16" s="50" customFormat="1" ht="38.25" customHeight="1">
      <c r="A390" s="35">
        <v>40</v>
      </c>
      <c r="B390" s="21" t="s">
        <v>630</v>
      </c>
      <c r="C390" s="20" t="s">
        <v>45</v>
      </c>
      <c r="D390" s="20">
        <v>24</v>
      </c>
      <c r="E390" s="20">
        <v>3</v>
      </c>
      <c r="F390" s="20">
        <v>3</v>
      </c>
      <c r="G390" s="20"/>
      <c r="H390" s="20">
        <v>93.7</v>
      </c>
      <c r="I390" s="20">
        <v>93.7</v>
      </c>
      <c r="J390" s="20"/>
      <c r="K390" s="20">
        <v>7</v>
      </c>
      <c r="L390" s="20">
        <v>7</v>
      </c>
      <c r="M390" s="20"/>
      <c r="N390" s="142" t="s">
        <v>521</v>
      </c>
      <c r="O390" s="177" t="s">
        <v>785</v>
      </c>
      <c r="P390" s="180">
        <v>2021</v>
      </c>
    </row>
    <row r="391" spans="1:16" s="50" customFormat="1" ht="38.25" customHeight="1">
      <c r="A391" s="1">
        <v>41</v>
      </c>
      <c r="B391" s="21" t="s">
        <v>630</v>
      </c>
      <c r="C391" s="1" t="s">
        <v>43</v>
      </c>
      <c r="D391" s="2">
        <v>12</v>
      </c>
      <c r="E391" s="1">
        <v>2</v>
      </c>
      <c r="F391" s="1">
        <v>2</v>
      </c>
      <c r="G391" s="1"/>
      <c r="H391" s="1">
        <v>137.30000000000001</v>
      </c>
      <c r="I391" s="1">
        <v>137.30000000000001</v>
      </c>
      <c r="J391" s="1"/>
      <c r="K391" s="20">
        <v>5</v>
      </c>
      <c r="L391" s="20">
        <v>5</v>
      </c>
      <c r="M391" s="20"/>
      <c r="N391" s="142" t="s">
        <v>521</v>
      </c>
      <c r="O391" s="177" t="s">
        <v>785</v>
      </c>
      <c r="P391" s="180">
        <v>2021</v>
      </c>
    </row>
    <row r="392" spans="1:16" s="50" customFormat="1" ht="38.25" customHeight="1">
      <c r="A392" s="1">
        <v>42</v>
      </c>
      <c r="B392" s="21" t="s">
        <v>630</v>
      </c>
      <c r="C392" s="1" t="s">
        <v>43</v>
      </c>
      <c r="D392" s="2">
        <v>19</v>
      </c>
      <c r="E392" s="1">
        <v>2</v>
      </c>
      <c r="F392" s="1">
        <v>1</v>
      </c>
      <c r="G392" s="1">
        <v>1</v>
      </c>
      <c r="H392" s="1">
        <v>134.4</v>
      </c>
      <c r="I392" s="1">
        <v>134.4</v>
      </c>
      <c r="J392" s="1"/>
      <c r="K392" s="20">
        <v>6</v>
      </c>
      <c r="L392" s="20">
        <v>2</v>
      </c>
      <c r="M392" s="20">
        <v>4</v>
      </c>
      <c r="N392" s="142" t="s">
        <v>521</v>
      </c>
      <c r="O392" s="177" t="s">
        <v>785</v>
      </c>
      <c r="P392" s="180">
        <v>2021</v>
      </c>
    </row>
    <row r="393" spans="1:16" s="50" customFormat="1" ht="38.25" customHeight="1">
      <c r="A393" s="35">
        <v>43</v>
      </c>
      <c r="B393" s="21" t="s">
        <v>630</v>
      </c>
      <c r="C393" s="1" t="s">
        <v>43</v>
      </c>
      <c r="D393" s="2">
        <v>24</v>
      </c>
      <c r="E393" s="1">
        <v>2</v>
      </c>
      <c r="F393" s="1">
        <v>2</v>
      </c>
      <c r="G393" s="1"/>
      <c r="H393" s="1">
        <v>151</v>
      </c>
      <c r="I393" s="1">
        <v>151</v>
      </c>
      <c r="J393" s="1"/>
      <c r="K393" s="20">
        <v>5</v>
      </c>
      <c r="L393" s="20">
        <v>5</v>
      </c>
      <c r="M393" s="20"/>
      <c r="N393" s="142" t="s">
        <v>521</v>
      </c>
      <c r="O393" s="177" t="s">
        <v>785</v>
      </c>
      <c r="P393" s="180">
        <v>2021</v>
      </c>
    </row>
    <row r="394" spans="1:16" s="50" customFormat="1" ht="38.25" customHeight="1">
      <c r="A394" s="1">
        <v>44</v>
      </c>
      <c r="B394" s="21" t="s">
        <v>630</v>
      </c>
      <c r="C394" s="1" t="s">
        <v>43</v>
      </c>
      <c r="D394" s="2">
        <v>15</v>
      </c>
      <c r="E394" s="1">
        <v>2</v>
      </c>
      <c r="F394" s="1">
        <v>2</v>
      </c>
      <c r="G394" s="1"/>
      <c r="H394" s="1">
        <v>109.1</v>
      </c>
      <c r="I394" s="1">
        <v>109.1</v>
      </c>
      <c r="J394" s="1"/>
      <c r="K394" s="20">
        <v>6</v>
      </c>
      <c r="L394" s="20">
        <v>6</v>
      </c>
      <c r="M394" s="20"/>
      <c r="N394" s="142" t="s">
        <v>522</v>
      </c>
      <c r="O394" s="180" t="s">
        <v>523</v>
      </c>
      <c r="P394" s="180">
        <v>2022</v>
      </c>
    </row>
    <row r="395" spans="1:16" s="50" customFormat="1" ht="38.25" customHeight="1">
      <c r="A395" s="1">
        <v>45</v>
      </c>
      <c r="B395" s="1" t="s">
        <v>631</v>
      </c>
      <c r="C395" s="1" t="s">
        <v>174</v>
      </c>
      <c r="D395" s="2">
        <v>2</v>
      </c>
      <c r="E395" s="1">
        <v>2</v>
      </c>
      <c r="F395" s="1">
        <v>2</v>
      </c>
      <c r="G395" s="1"/>
      <c r="H395" s="1">
        <v>147.4</v>
      </c>
      <c r="I395" s="1">
        <v>147.4</v>
      </c>
      <c r="J395" s="1"/>
      <c r="K395" s="1">
        <v>5</v>
      </c>
      <c r="L395" s="1">
        <v>5</v>
      </c>
      <c r="M395" s="1"/>
      <c r="N395" s="142" t="s">
        <v>522</v>
      </c>
      <c r="O395" s="180" t="s">
        <v>524</v>
      </c>
      <c r="P395" s="180">
        <v>2022</v>
      </c>
    </row>
    <row r="396" spans="1:16" s="50" customFormat="1" ht="38.25" customHeight="1">
      <c r="A396" s="35">
        <v>46</v>
      </c>
      <c r="B396" s="1" t="s">
        <v>631</v>
      </c>
      <c r="C396" s="1" t="s">
        <v>128</v>
      </c>
      <c r="D396" s="2">
        <v>14</v>
      </c>
      <c r="E396" s="1">
        <v>3</v>
      </c>
      <c r="F396" s="1">
        <v>3</v>
      </c>
      <c r="G396" s="1"/>
      <c r="H396" s="1">
        <v>180</v>
      </c>
      <c r="I396" s="1">
        <v>180</v>
      </c>
      <c r="J396" s="1"/>
      <c r="K396" s="20">
        <v>4</v>
      </c>
      <c r="L396" s="20">
        <v>4</v>
      </c>
      <c r="M396" s="1"/>
      <c r="N396" s="142" t="s">
        <v>522</v>
      </c>
      <c r="O396" s="180" t="s">
        <v>525</v>
      </c>
      <c r="P396" s="180">
        <v>2022</v>
      </c>
    </row>
    <row r="397" spans="1:16" s="50" customFormat="1" ht="38.25" customHeight="1">
      <c r="A397" s="1">
        <v>47</v>
      </c>
      <c r="B397" s="1" t="s">
        <v>631</v>
      </c>
      <c r="C397" s="1" t="s">
        <v>173</v>
      </c>
      <c r="D397" s="2">
        <v>13</v>
      </c>
      <c r="E397" s="1">
        <v>2</v>
      </c>
      <c r="F397" s="1">
        <v>2</v>
      </c>
      <c r="G397" s="1">
        <v>0</v>
      </c>
      <c r="H397" s="1">
        <v>68.599999999999994</v>
      </c>
      <c r="I397" s="1">
        <v>68.599999999999994</v>
      </c>
      <c r="J397" s="1">
        <v>0</v>
      </c>
      <c r="K397" s="20">
        <v>2</v>
      </c>
      <c r="L397" s="20">
        <v>2</v>
      </c>
      <c r="M397" s="1"/>
      <c r="N397" s="142" t="s">
        <v>488</v>
      </c>
      <c r="O397" s="180" t="s">
        <v>526</v>
      </c>
      <c r="P397" s="180">
        <v>2026</v>
      </c>
    </row>
    <row r="398" spans="1:16" s="50" customFormat="1" ht="38.25" customHeight="1">
      <c r="A398" s="1">
        <v>48</v>
      </c>
      <c r="B398" s="1" t="s">
        <v>631</v>
      </c>
      <c r="C398" s="1" t="s">
        <v>20</v>
      </c>
      <c r="D398" s="2">
        <v>8</v>
      </c>
      <c r="E398" s="1">
        <v>2</v>
      </c>
      <c r="F398" s="1">
        <v>2</v>
      </c>
      <c r="G398" s="1">
        <v>0</v>
      </c>
      <c r="H398" s="1">
        <v>122.4</v>
      </c>
      <c r="I398" s="1">
        <v>122.4</v>
      </c>
      <c r="J398" s="1">
        <v>0</v>
      </c>
      <c r="K398" s="20">
        <v>2</v>
      </c>
      <c r="L398" s="20">
        <v>2</v>
      </c>
      <c r="M398" s="1"/>
      <c r="N398" s="142" t="s">
        <v>488</v>
      </c>
      <c r="O398" s="180" t="s">
        <v>527</v>
      </c>
      <c r="P398" s="180">
        <v>2026</v>
      </c>
    </row>
    <row r="399" spans="1:16" s="50" customFormat="1" ht="38.25" customHeight="1">
      <c r="A399" s="35">
        <v>49</v>
      </c>
      <c r="B399" s="1" t="s">
        <v>631</v>
      </c>
      <c r="C399" s="1" t="s">
        <v>175</v>
      </c>
      <c r="D399" s="2">
        <v>14</v>
      </c>
      <c r="E399" s="1">
        <v>3</v>
      </c>
      <c r="F399" s="1">
        <v>2</v>
      </c>
      <c r="G399" s="1">
        <v>1</v>
      </c>
      <c r="H399" s="1">
        <v>122.4</v>
      </c>
      <c r="I399" s="1">
        <v>57.4</v>
      </c>
      <c r="J399" s="1">
        <v>65</v>
      </c>
      <c r="K399" s="20">
        <f>L399+M399</f>
        <v>2</v>
      </c>
      <c r="L399" s="20">
        <v>2</v>
      </c>
      <c r="M399" s="1"/>
      <c r="N399" s="142" t="s">
        <v>507</v>
      </c>
      <c r="O399" s="180" t="s">
        <v>528</v>
      </c>
      <c r="P399" s="180">
        <v>2027</v>
      </c>
    </row>
    <row r="400" spans="1:16" s="50" customFormat="1" ht="38.25" customHeight="1">
      <c r="A400" s="1">
        <v>50</v>
      </c>
      <c r="B400" s="1" t="s">
        <v>631</v>
      </c>
      <c r="C400" s="1" t="s">
        <v>173</v>
      </c>
      <c r="D400" s="2">
        <v>15</v>
      </c>
      <c r="E400" s="1">
        <v>2</v>
      </c>
      <c r="F400" s="1">
        <v>2</v>
      </c>
      <c r="G400" s="1"/>
      <c r="H400" s="1">
        <v>71.7</v>
      </c>
      <c r="I400" s="1">
        <v>71.7</v>
      </c>
      <c r="J400" s="1"/>
      <c r="K400" s="20">
        <f t="shared" ref="K400:K428" si="28">L400+M400</f>
        <v>5</v>
      </c>
      <c r="L400" s="20">
        <v>5</v>
      </c>
      <c r="M400" s="1"/>
      <c r="N400" s="142" t="s">
        <v>507</v>
      </c>
      <c r="O400" s="180" t="s">
        <v>529</v>
      </c>
      <c r="P400" s="180">
        <v>2027</v>
      </c>
    </row>
    <row r="401" spans="1:16" s="50" customFormat="1" ht="38.25" customHeight="1">
      <c r="A401" s="1">
        <v>51</v>
      </c>
      <c r="B401" s="1" t="s">
        <v>631</v>
      </c>
      <c r="C401" s="1" t="s">
        <v>46</v>
      </c>
      <c r="D401" s="2">
        <v>5</v>
      </c>
      <c r="E401" s="1">
        <v>2</v>
      </c>
      <c r="F401" s="1">
        <v>2</v>
      </c>
      <c r="G401" s="1"/>
      <c r="H401" s="1">
        <v>67.5</v>
      </c>
      <c r="I401" s="1">
        <v>67.5</v>
      </c>
      <c r="J401" s="1"/>
      <c r="K401" s="20">
        <f t="shared" si="28"/>
        <v>2</v>
      </c>
      <c r="L401" s="20">
        <v>2</v>
      </c>
      <c r="M401" s="1"/>
      <c r="N401" s="142" t="s">
        <v>507</v>
      </c>
      <c r="O401" s="180" t="s">
        <v>530</v>
      </c>
      <c r="P401" s="180">
        <v>2027</v>
      </c>
    </row>
    <row r="402" spans="1:16" s="50" customFormat="1" ht="38.25" customHeight="1">
      <c r="A402" s="35">
        <v>52</v>
      </c>
      <c r="B402" s="1" t="s">
        <v>631</v>
      </c>
      <c r="C402" s="1" t="s">
        <v>46</v>
      </c>
      <c r="D402" s="2">
        <v>13</v>
      </c>
      <c r="E402" s="1">
        <v>2</v>
      </c>
      <c r="F402" s="1">
        <v>2</v>
      </c>
      <c r="G402" s="1"/>
      <c r="H402" s="1">
        <f t="shared" ref="H402:H428" si="29">I402+J402</f>
        <v>90</v>
      </c>
      <c r="I402" s="1">
        <v>90</v>
      </c>
      <c r="J402" s="1"/>
      <c r="K402" s="20">
        <f t="shared" si="28"/>
        <v>4</v>
      </c>
      <c r="L402" s="20">
        <v>4</v>
      </c>
      <c r="M402" s="1"/>
      <c r="N402" s="142" t="s">
        <v>507</v>
      </c>
      <c r="O402" s="180" t="s">
        <v>531</v>
      </c>
      <c r="P402" s="180">
        <v>2027</v>
      </c>
    </row>
    <row r="403" spans="1:16" s="50" customFormat="1" ht="38.25" customHeight="1">
      <c r="A403" s="1">
        <v>53</v>
      </c>
      <c r="B403" s="1" t="s">
        <v>631</v>
      </c>
      <c r="C403" s="1" t="s">
        <v>173</v>
      </c>
      <c r="D403" s="2">
        <v>4</v>
      </c>
      <c r="E403" s="1">
        <v>2</v>
      </c>
      <c r="F403" s="1">
        <v>2</v>
      </c>
      <c r="G403" s="1"/>
      <c r="H403" s="1">
        <v>94.1</v>
      </c>
      <c r="I403" s="1">
        <v>94.1</v>
      </c>
      <c r="J403" s="1"/>
      <c r="K403" s="20">
        <f t="shared" si="28"/>
        <v>3</v>
      </c>
      <c r="L403" s="20">
        <v>3</v>
      </c>
      <c r="M403" s="1"/>
      <c r="N403" s="142" t="s">
        <v>507</v>
      </c>
      <c r="O403" s="180" t="s">
        <v>532</v>
      </c>
      <c r="P403" s="180">
        <v>2027</v>
      </c>
    </row>
    <row r="404" spans="1:16" s="50" customFormat="1" ht="38.25" customHeight="1">
      <c r="A404" s="1">
        <v>54</v>
      </c>
      <c r="B404" s="1" t="s">
        <v>631</v>
      </c>
      <c r="C404" s="1" t="s">
        <v>173</v>
      </c>
      <c r="D404" s="2">
        <v>9</v>
      </c>
      <c r="E404" s="1">
        <v>2</v>
      </c>
      <c r="F404" s="1">
        <v>2</v>
      </c>
      <c r="G404" s="1"/>
      <c r="H404" s="1">
        <f t="shared" si="29"/>
        <v>84</v>
      </c>
      <c r="I404" s="1">
        <v>84</v>
      </c>
      <c r="J404" s="1"/>
      <c r="K404" s="20">
        <f t="shared" si="28"/>
        <v>6</v>
      </c>
      <c r="L404" s="20">
        <v>6</v>
      </c>
      <c r="M404" s="1"/>
      <c r="N404" s="142" t="s">
        <v>507</v>
      </c>
      <c r="O404" s="180" t="s">
        <v>533</v>
      </c>
      <c r="P404" s="180">
        <v>2027</v>
      </c>
    </row>
    <row r="405" spans="1:16" s="50" customFormat="1" ht="38.25" customHeight="1">
      <c r="A405" s="35">
        <v>55</v>
      </c>
      <c r="B405" s="1" t="s">
        <v>631</v>
      </c>
      <c r="C405" s="1" t="s">
        <v>534</v>
      </c>
      <c r="D405" s="2">
        <v>4</v>
      </c>
      <c r="E405" s="1">
        <v>2</v>
      </c>
      <c r="F405" s="1">
        <v>2</v>
      </c>
      <c r="G405" s="1"/>
      <c r="H405" s="1">
        <f t="shared" si="29"/>
        <v>136</v>
      </c>
      <c r="I405" s="1">
        <v>136</v>
      </c>
      <c r="J405" s="1"/>
      <c r="K405" s="20">
        <f t="shared" si="28"/>
        <v>4</v>
      </c>
      <c r="L405" s="20">
        <v>4</v>
      </c>
      <c r="M405" s="1"/>
      <c r="N405" s="142" t="s">
        <v>507</v>
      </c>
      <c r="O405" s="180" t="s">
        <v>535</v>
      </c>
      <c r="P405" s="180">
        <v>2027</v>
      </c>
    </row>
    <row r="406" spans="1:16" s="50" customFormat="1" ht="38.25" customHeight="1">
      <c r="A406" s="1">
        <v>56</v>
      </c>
      <c r="B406" s="1" t="s">
        <v>631</v>
      </c>
      <c r="C406" s="1" t="s">
        <v>46</v>
      </c>
      <c r="D406" s="2">
        <v>2</v>
      </c>
      <c r="E406" s="1">
        <v>2</v>
      </c>
      <c r="F406" s="1">
        <v>2</v>
      </c>
      <c r="G406" s="1"/>
      <c r="H406" s="1">
        <f>I406+J406</f>
        <v>94</v>
      </c>
      <c r="I406" s="1">
        <v>94</v>
      </c>
      <c r="J406" s="1"/>
      <c r="K406" s="20">
        <f t="shared" si="28"/>
        <v>3</v>
      </c>
      <c r="L406" s="20">
        <v>3</v>
      </c>
      <c r="M406" s="1"/>
      <c r="N406" s="142" t="s">
        <v>507</v>
      </c>
      <c r="O406" s="180" t="s">
        <v>536</v>
      </c>
      <c r="P406" s="180">
        <v>2027</v>
      </c>
    </row>
    <row r="407" spans="1:16" s="50" customFormat="1" ht="38.25" customHeight="1">
      <c r="A407" s="1">
        <v>57</v>
      </c>
      <c r="B407" s="1" t="s">
        <v>631</v>
      </c>
      <c r="C407" s="1" t="s">
        <v>175</v>
      </c>
      <c r="D407" s="2">
        <v>17</v>
      </c>
      <c r="E407" s="1">
        <v>1</v>
      </c>
      <c r="F407" s="1">
        <v>1</v>
      </c>
      <c r="G407" s="1"/>
      <c r="H407" s="1">
        <v>66.8</v>
      </c>
      <c r="I407" s="1">
        <v>66.8</v>
      </c>
      <c r="J407" s="1"/>
      <c r="K407" s="20">
        <f t="shared" si="28"/>
        <v>4</v>
      </c>
      <c r="L407" s="20">
        <v>4</v>
      </c>
      <c r="M407" s="1"/>
      <c r="N407" s="142" t="s">
        <v>507</v>
      </c>
      <c r="O407" s="180" t="s">
        <v>537</v>
      </c>
      <c r="P407" s="180">
        <v>2027</v>
      </c>
    </row>
    <row r="408" spans="1:16" s="50" customFormat="1" ht="38.25" customHeight="1">
      <c r="A408" s="35">
        <v>58</v>
      </c>
      <c r="B408" s="1" t="s">
        <v>631</v>
      </c>
      <c r="C408" s="1" t="s">
        <v>175</v>
      </c>
      <c r="D408" s="2">
        <v>24</v>
      </c>
      <c r="E408" s="1">
        <v>3</v>
      </c>
      <c r="F408" s="1">
        <v>3</v>
      </c>
      <c r="G408" s="1"/>
      <c r="H408" s="1">
        <v>115.7</v>
      </c>
      <c r="I408" s="1">
        <v>115.7</v>
      </c>
      <c r="J408" s="1"/>
      <c r="K408" s="20">
        <f t="shared" si="28"/>
        <v>5</v>
      </c>
      <c r="L408" s="20">
        <v>5</v>
      </c>
      <c r="M408" s="1"/>
      <c r="N408" s="142" t="s">
        <v>507</v>
      </c>
      <c r="O408" s="180" t="s">
        <v>538</v>
      </c>
      <c r="P408" s="180">
        <v>2027</v>
      </c>
    </row>
    <row r="409" spans="1:16" s="50" customFormat="1" ht="38.25" customHeight="1">
      <c r="A409" s="1">
        <v>59</v>
      </c>
      <c r="B409" s="1" t="s">
        <v>631</v>
      </c>
      <c r="C409" s="1" t="s">
        <v>175</v>
      </c>
      <c r="D409" s="2">
        <v>21</v>
      </c>
      <c r="E409" s="1">
        <v>2</v>
      </c>
      <c r="F409" s="1">
        <v>2</v>
      </c>
      <c r="G409" s="1"/>
      <c r="H409" s="1">
        <v>117.8</v>
      </c>
      <c r="I409" s="1">
        <v>117.8</v>
      </c>
      <c r="J409" s="1"/>
      <c r="K409" s="20">
        <f t="shared" si="28"/>
        <v>5</v>
      </c>
      <c r="L409" s="20">
        <v>5</v>
      </c>
      <c r="M409" s="1"/>
      <c r="N409" s="142" t="s">
        <v>507</v>
      </c>
      <c r="O409" s="180" t="s">
        <v>539</v>
      </c>
      <c r="P409" s="180">
        <v>2027</v>
      </c>
    </row>
    <row r="410" spans="1:16" s="50" customFormat="1" ht="38.25" customHeight="1">
      <c r="A410" s="1">
        <v>60</v>
      </c>
      <c r="B410" s="1" t="s">
        <v>631</v>
      </c>
      <c r="C410" s="1" t="s">
        <v>46</v>
      </c>
      <c r="D410" s="2">
        <v>6</v>
      </c>
      <c r="E410" s="1">
        <v>4</v>
      </c>
      <c r="F410" s="1">
        <v>4</v>
      </c>
      <c r="G410" s="1"/>
      <c r="H410" s="1">
        <f t="shared" si="29"/>
        <v>231</v>
      </c>
      <c r="I410" s="1">
        <v>231</v>
      </c>
      <c r="J410" s="1"/>
      <c r="K410" s="20">
        <f t="shared" si="28"/>
        <v>4</v>
      </c>
      <c r="L410" s="20">
        <v>4</v>
      </c>
      <c r="M410" s="1"/>
      <c r="N410" s="142" t="s">
        <v>507</v>
      </c>
      <c r="O410" s="180" t="s">
        <v>540</v>
      </c>
      <c r="P410" s="180">
        <v>2027</v>
      </c>
    </row>
    <row r="411" spans="1:16" s="50" customFormat="1" ht="38.25" customHeight="1">
      <c r="A411" s="35">
        <v>61</v>
      </c>
      <c r="B411" s="1" t="s">
        <v>631</v>
      </c>
      <c r="C411" s="1" t="s">
        <v>173</v>
      </c>
      <c r="D411" s="2">
        <v>7</v>
      </c>
      <c r="E411" s="1">
        <v>2</v>
      </c>
      <c r="F411" s="1">
        <v>2</v>
      </c>
      <c r="G411" s="1"/>
      <c r="H411" s="1">
        <v>87.6</v>
      </c>
      <c r="I411" s="1">
        <v>87.6</v>
      </c>
      <c r="J411" s="1"/>
      <c r="K411" s="20">
        <f t="shared" si="28"/>
        <v>2</v>
      </c>
      <c r="L411" s="20">
        <v>2</v>
      </c>
      <c r="M411" s="1"/>
      <c r="N411" s="142" t="s">
        <v>507</v>
      </c>
      <c r="O411" s="180" t="s">
        <v>541</v>
      </c>
      <c r="P411" s="180">
        <v>2027</v>
      </c>
    </row>
    <row r="412" spans="1:16" s="50" customFormat="1" ht="38.25" customHeight="1">
      <c r="A412" s="1">
        <v>62</v>
      </c>
      <c r="B412" s="1" t="s">
        <v>631</v>
      </c>
      <c r="C412" s="1" t="s">
        <v>46</v>
      </c>
      <c r="D412" s="2">
        <v>3</v>
      </c>
      <c r="E412" s="1">
        <v>2</v>
      </c>
      <c r="F412" s="1">
        <v>2</v>
      </c>
      <c r="G412" s="1"/>
      <c r="H412" s="1">
        <f t="shared" si="29"/>
        <v>110.1</v>
      </c>
      <c r="I412" s="1">
        <v>110.1</v>
      </c>
      <c r="J412" s="1"/>
      <c r="K412" s="20">
        <f t="shared" si="28"/>
        <v>5</v>
      </c>
      <c r="L412" s="20">
        <v>5</v>
      </c>
      <c r="M412" s="1"/>
      <c r="N412" s="142" t="s">
        <v>507</v>
      </c>
      <c r="O412" s="180" t="s">
        <v>542</v>
      </c>
      <c r="P412" s="180">
        <v>2027</v>
      </c>
    </row>
    <row r="413" spans="1:16" s="50" customFormat="1" ht="38.25" customHeight="1">
      <c r="A413" s="1">
        <v>63</v>
      </c>
      <c r="B413" s="1" t="s">
        <v>631</v>
      </c>
      <c r="C413" s="1" t="s">
        <v>46</v>
      </c>
      <c r="D413" s="2">
        <v>4</v>
      </c>
      <c r="E413" s="1">
        <v>4</v>
      </c>
      <c r="F413" s="1">
        <v>4</v>
      </c>
      <c r="G413" s="1"/>
      <c r="H413" s="1">
        <f t="shared" si="29"/>
        <v>153.4</v>
      </c>
      <c r="I413" s="1">
        <v>153.4</v>
      </c>
      <c r="J413" s="1"/>
      <c r="K413" s="20">
        <f t="shared" si="28"/>
        <v>4</v>
      </c>
      <c r="L413" s="20">
        <v>4</v>
      </c>
      <c r="M413" s="1"/>
      <c r="N413" s="142" t="s">
        <v>507</v>
      </c>
      <c r="O413" s="180" t="s">
        <v>543</v>
      </c>
      <c r="P413" s="180">
        <v>2027</v>
      </c>
    </row>
    <row r="414" spans="1:16" s="50" customFormat="1" ht="38.25" customHeight="1">
      <c r="A414" s="35">
        <v>64</v>
      </c>
      <c r="B414" s="1" t="s">
        <v>631</v>
      </c>
      <c r="C414" s="1" t="s">
        <v>173</v>
      </c>
      <c r="D414" s="2">
        <v>10</v>
      </c>
      <c r="E414" s="1">
        <v>2</v>
      </c>
      <c r="F414" s="1">
        <v>2</v>
      </c>
      <c r="G414" s="1"/>
      <c r="H414" s="1">
        <f t="shared" si="29"/>
        <v>82.4</v>
      </c>
      <c r="I414" s="1">
        <v>82.4</v>
      </c>
      <c r="J414" s="1"/>
      <c r="K414" s="20">
        <f t="shared" si="28"/>
        <v>4</v>
      </c>
      <c r="L414" s="20">
        <v>4</v>
      </c>
      <c r="M414" s="1"/>
      <c r="N414" s="142" t="s">
        <v>507</v>
      </c>
      <c r="O414" s="180" t="s">
        <v>544</v>
      </c>
      <c r="P414" s="180">
        <v>2027</v>
      </c>
    </row>
    <row r="415" spans="1:16" s="50" customFormat="1" ht="38.25" customHeight="1">
      <c r="A415" s="1">
        <v>65</v>
      </c>
      <c r="B415" s="1" t="s">
        <v>631</v>
      </c>
      <c r="C415" s="1" t="s">
        <v>545</v>
      </c>
      <c r="D415" s="2">
        <v>3</v>
      </c>
      <c r="E415" s="1">
        <v>2</v>
      </c>
      <c r="F415" s="1">
        <v>2</v>
      </c>
      <c r="G415" s="1"/>
      <c r="H415" s="1">
        <f t="shared" si="29"/>
        <v>75</v>
      </c>
      <c r="I415" s="1">
        <v>75</v>
      </c>
      <c r="J415" s="1"/>
      <c r="K415" s="20">
        <f t="shared" si="28"/>
        <v>2</v>
      </c>
      <c r="L415" s="20">
        <v>2</v>
      </c>
      <c r="M415" s="1"/>
      <c r="N415" s="142" t="s">
        <v>507</v>
      </c>
      <c r="O415" s="180" t="s">
        <v>546</v>
      </c>
      <c r="P415" s="180">
        <v>2027</v>
      </c>
    </row>
    <row r="416" spans="1:16" s="50" customFormat="1" ht="38.25" customHeight="1">
      <c r="A416" s="1">
        <v>66</v>
      </c>
      <c r="B416" s="1" t="s">
        <v>631</v>
      </c>
      <c r="C416" s="1" t="s">
        <v>173</v>
      </c>
      <c r="D416" s="2">
        <v>2</v>
      </c>
      <c r="E416" s="1">
        <v>2</v>
      </c>
      <c r="F416" s="1">
        <v>2</v>
      </c>
      <c r="G416" s="1"/>
      <c r="H416" s="1">
        <v>88.8</v>
      </c>
      <c r="I416" s="1">
        <v>88.8</v>
      </c>
      <c r="J416" s="1"/>
      <c r="K416" s="20">
        <v>3</v>
      </c>
      <c r="L416" s="20">
        <v>3</v>
      </c>
      <c r="M416" s="1"/>
      <c r="N416" s="142" t="s">
        <v>507</v>
      </c>
      <c r="O416" s="180" t="s">
        <v>547</v>
      </c>
      <c r="P416" s="180">
        <v>2027</v>
      </c>
    </row>
    <row r="417" spans="1:17" s="50" customFormat="1" ht="38.25" customHeight="1">
      <c r="A417" s="35">
        <v>67</v>
      </c>
      <c r="B417" s="1" t="s">
        <v>631</v>
      </c>
      <c r="C417" s="1" t="s">
        <v>173</v>
      </c>
      <c r="D417" s="2">
        <v>11</v>
      </c>
      <c r="E417" s="1">
        <v>2</v>
      </c>
      <c r="F417" s="1">
        <v>2</v>
      </c>
      <c r="G417" s="1"/>
      <c r="H417" s="1">
        <v>123.8</v>
      </c>
      <c r="I417" s="1">
        <v>123.8</v>
      </c>
      <c r="J417" s="1"/>
      <c r="K417" s="20">
        <v>4</v>
      </c>
      <c r="L417" s="20">
        <v>4</v>
      </c>
      <c r="M417" s="1"/>
      <c r="N417" s="142" t="s">
        <v>507</v>
      </c>
      <c r="O417" s="180" t="s">
        <v>548</v>
      </c>
      <c r="P417" s="180">
        <v>2027</v>
      </c>
    </row>
    <row r="418" spans="1:17" s="50" customFormat="1" ht="38.25" customHeight="1">
      <c r="A418" s="1">
        <v>68</v>
      </c>
      <c r="B418" s="1" t="s">
        <v>631</v>
      </c>
      <c r="C418" s="1" t="s">
        <v>173</v>
      </c>
      <c r="D418" s="2">
        <v>17</v>
      </c>
      <c r="E418" s="1">
        <v>2</v>
      </c>
      <c r="F418" s="1">
        <v>2</v>
      </c>
      <c r="G418" s="1"/>
      <c r="H418" s="1">
        <f t="shared" si="29"/>
        <v>128.30000000000001</v>
      </c>
      <c r="I418" s="1">
        <v>128.30000000000001</v>
      </c>
      <c r="J418" s="1"/>
      <c r="K418" s="20">
        <f t="shared" si="28"/>
        <v>5</v>
      </c>
      <c r="L418" s="20">
        <v>5</v>
      </c>
      <c r="M418" s="1"/>
      <c r="N418" s="142" t="s">
        <v>507</v>
      </c>
      <c r="O418" s="180" t="s">
        <v>549</v>
      </c>
      <c r="P418" s="180">
        <v>2027</v>
      </c>
    </row>
    <row r="419" spans="1:17" s="50" customFormat="1" ht="38.25" customHeight="1">
      <c r="A419" s="1">
        <v>69</v>
      </c>
      <c r="B419" s="1" t="s">
        <v>631</v>
      </c>
      <c r="C419" s="1" t="s">
        <v>175</v>
      </c>
      <c r="D419" s="2">
        <v>6</v>
      </c>
      <c r="E419" s="1">
        <v>2</v>
      </c>
      <c r="F419" s="1">
        <v>2</v>
      </c>
      <c r="G419" s="1"/>
      <c r="H419" s="1">
        <v>109.9</v>
      </c>
      <c r="I419" s="1">
        <v>109.9</v>
      </c>
      <c r="J419" s="1"/>
      <c r="K419" s="20">
        <f t="shared" si="28"/>
        <v>3</v>
      </c>
      <c r="L419" s="20">
        <v>3</v>
      </c>
      <c r="M419" s="1"/>
      <c r="N419" s="142" t="s">
        <v>507</v>
      </c>
      <c r="O419" s="180" t="s">
        <v>550</v>
      </c>
      <c r="P419" s="180">
        <v>2027</v>
      </c>
    </row>
    <row r="420" spans="1:17" s="50" customFormat="1" ht="38.25" customHeight="1">
      <c r="A420" s="35">
        <v>70</v>
      </c>
      <c r="B420" s="1" t="s">
        <v>631</v>
      </c>
      <c r="C420" s="1" t="s">
        <v>173</v>
      </c>
      <c r="D420" s="2">
        <v>12</v>
      </c>
      <c r="E420" s="1">
        <v>3</v>
      </c>
      <c r="F420" s="1">
        <v>3</v>
      </c>
      <c r="G420" s="1"/>
      <c r="H420" s="1">
        <f t="shared" si="29"/>
        <v>160.5</v>
      </c>
      <c r="I420" s="1">
        <v>160.5</v>
      </c>
      <c r="J420" s="1"/>
      <c r="K420" s="20">
        <f t="shared" si="28"/>
        <v>9</v>
      </c>
      <c r="L420" s="20">
        <v>9</v>
      </c>
      <c r="M420" s="1"/>
      <c r="N420" s="142" t="s">
        <v>507</v>
      </c>
      <c r="O420" s="180" t="s">
        <v>551</v>
      </c>
      <c r="P420" s="180">
        <v>2027</v>
      </c>
    </row>
    <row r="421" spans="1:17" s="50" customFormat="1" ht="38.25" customHeight="1">
      <c r="A421" s="1">
        <v>71</v>
      </c>
      <c r="B421" s="1" t="s">
        <v>631</v>
      </c>
      <c r="C421" s="1" t="s">
        <v>173</v>
      </c>
      <c r="D421" s="2">
        <v>8</v>
      </c>
      <c r="E421" s="1">
        <v>2</v>
      </c>
      <c r="F421" s="1">
        <v>2</v>
      </c>
      <c r="G421" s="1"/>
      <c r="H421" s="1">
        <f t="shared" si="29"/>
        <v>123</v>
      </c>
      <c r="I421" s="1">
        <v>123</v>
      </c>
      <c r="J421" s="1"/>
      <c r="K421" s="20">
        <f t="shared" si="28"/>
        <v>3</v>
      </c>
      <c r="L421" s="20">
        <v>3</v>
      </c>
      <c r="M421" s="1"/>
      <c r="N421" s="142" t="s">
        <v>507</v>
      </c>
      <c r="O421" s="180" t="s">
        <v>552</v>
      </c>
      <c r="P421" s="180">
        <v>2027</v>
      </c>
    </row>
    <row r="422" spans="1:17" s="50" customFormat="1" ht="38.25" customHeight="1">
      <c r="A422" s="1">
        <v>72</v>
      </c>
      <c r="B422" s="1" t="s">
        <v>631</v>
      </c>
      <c r="C422" s="1" t="s">
        <v>128</v>
      </c>
      <c r="D422" s="2">
        <v>6</v>
      </c>
      <c r="E422" s="1">
        <v>2</v>
      </c>
      <c r="F422" s="1">
        <v>2</v>
      </c>
      <c r="G422" s="1"/>
      <c r="H422" s="1">
        <f t="shared" si="29"/>
        <v>64.400000000000006</v>
      </c>
      <c r="I422" s="1">
        <v>64.400000000000006</v>
      </c>
      <c r="J422" s="1"/>
      <c r="K422" s="20">
        <f t="shared" si="28"/>
        <v>2</v>
      </c>
      <c r="L422" s="20">
        <v>2</v>
      </c>
      <c r="M422" s="1"/>
      <c r="N422" s="142" t="s">
        <v>507</v>
      </c>
      <c r="O422" s="180" t="s">
        <v>553</v>
      </c>
      <c r="P422" s="180">
        <v>2027</v>
      </c>
    </row>
    <row r="423" spans="1:17" s="50" customFormat="1" ht="38.25" customHeight="1">
      <c r="A423" s="35">
        <v>73</v>
      </c>
      <c r="B423" s="1" t="s">
        <v>631</v>
      </c>
      <c r="C423" s="1" t="s">
        <v>175</v>
      </c>
      <c r="D423" s="2">
        <v>16</v>
      </c>
      <c r="E423" s="1">
        <v>2</v>
      </c>
      <c r="F423" s="1">
        <v>2</v>
      </c>
      <c r="G423" s="1"/>
      <c r="H423" s="1">
        <f t="shared" si="29"/>
        <v>124</v>
      </c>
      <c r="I423" s="1">
        <v>124</v>
      </c>
      <c r="J423" s="1"/>
      <c r="K423" s="20">
        <f t="shared" si="28"/>
        <v>4</v>
      </c>
      <c r="L423" s="20">
        <v>4</v>
      </c>
      <c r="M423" s="1"/>
      <c r="N423" s="142" t="s">
        <v>507</v>
      </c>
      <c r="O423" s="180" t="s">
        <v>554</v>
      </c>
      <c r="P423" s="180">
        <v>2027</v>
      </c>
    </row>
    <row r="424" spans="1:17" s="50" customFormat="1" ht="38.25" customHeight="1">
      <c r="A424" s="1">
        <v>74</v>
      </c>
      <c r="B424" s="1" t="s">
        <v>631</v>
      </c>
      <c r="C424" s="1" t="s">
        <v>46</v>
      </c>
      <c r="D424" s="2">
        <v>1</v>
      </c>
      <c r="E424" s="1">
        <v>2</v>
      </c>
      <c r="F424" s="1">
        <v>2</v>
      </c>
      <c r="G424" s="1"/>
      <c r="H424" s="1">
        <f t="shared" si="29"/>
        <v>102</v>
      </c>
      <c r="I424" s="1">
        <v>102</v>
      </c>
      <c r="J424" s="1"/>
      <c r="K424" s="20">
        <f t="shared" si="28"/>
        <v>6</v>
      </c>
      <c r="L424" s="20">
        <v>6</v>
      </c>
      <c r="M424" s="1"/>
      <c r="N424" s="142" t="s">
        <v>507</v>
      </c>
      <c r="O424" s="180" t="s">
        <v>555</v>
      </c>
      <c r="P424" s="180">
        <v>2027</v>
      </c>
    </row>
    <row r="425" spans="1:17" s="50" customFormat="1" ht="38.25" customHeight="1">
      <c r="A425" s="1">
        <v>75</v>
      </c>
      <c r="B425" s="1" t="s">
        <v>631</v>
      </c>
      <c r="C425" s="1" t="s">
        <v>545</v>
      </c>
      <c r="D425" s="2">
        <v>1</v>
      </c>
      <c r="E425" s="1">
        <v>1</v>
      </c>
      <c r="F425" s="1">
        <v>1</v>
      </c>
      <c r="G425" s="1"/>
      <c r="H425" s="1">
        <f t="shared" si="29"/>
        <v>63</v>
      </c>
      <c r="I425" s="1">
        <v>63</v>
      </c>
      <c r="J425" s="1"/>
      <c r="K425" s="20">
        <f t="shared" si="28"/>
        <v>4</v>
      </c>
      <c r="L425" s="20">
        <v>4</v>
      </c>
      <c r="M425" s="1"/>
      <c r="N425" s="142" t="s">
        <v>507</v>
      </c>
      <c r="O425" s="180" t="s">
        <v>556</v>
      </c>
      <c r="P425" s="180">
        <v>2027</v>
      </c>
    </row>
    <row r="426" spans="1:17" s="50" customFormat="1" ht="38.25" customHeight="1">
      <c r="A426" s="35">
        <v>76</v>
      </c>
      <c r="B426" s="1" t="s">
        <v>631</v>
      </c>
      <c r="C426" s="1" t="s">
        <v>632</v>
      </c>
      <c r="D426" s="2">
        <v>2</v>
      </c>
      <c r="E426" s="1">
        <v>2</v>
      </c>
      <c r="F426" s="1">
        <v>2</v>
      </c>
      <c r="G426" s="1"/>
      <c r="H426" s="1">
        <f t="shared" si="29"/>
        <v>56</v>
      </c>
      <c r="I426" s="1">
        <v>56</v>
      </c>
      <c r="J426" s="1"/>
      <c r="K426" s="20">
        <f t="shared" si="28"/>
        <v>3</v>
      </c>
      <c r="L426" s="20">
        <v>3</v>
      </c>
      <c r="M426" s="1"/>
      <c r="N426" s="142" t="s">
        <v>507</v>
      </c>
      <c r="O426" s="180" t="s">
        <v>557</v>
      </c>
      <c r="P426" s="180">
        <v>2027</v>
      </c>
    </row>
    <row r="427" spans="1:17" s="50" customFormat="1" ht="38.25" customHeight="1">
      <c r="A427" s="1">
        <v>77</v>
      </c>
      <c r="B427" s="1" t="s">
        <v>631</v>
      </c>
      <c r="C427" s="1" t="s">
        <v>633</v>
      </c>
      <c r="D427" s="2">
        <v>8</v>
      </c>
      <c r="E427" s="1">
        <v>2</v>
      </c>
      <c r="F427" s="1">
        <v>2</v>
      </c>
      <c r="G427" s="1"/>
      <c r="H427" s="1">
        <f t="shared" si="29"/>
        <v>71</v>
      </c>
      <c r="I427" s="1">
        <v>71</v>
      </c>
      <c r="J427" s="1"/>
      <c r="K427" s="20">
        <f t="shared" si="28"/>
        <v>4</v>
      </c>
      <c r="L427" s="20">
        <v>4</v>
      </c>
      <c r="M427" s="1"/>
      <c r="N427" s="142" t="s">
        <v>507</v>
      </c>
      <c r="O427" s="128" t="s">
        <v>558</v>
      </c>
      <c r="P427" s="128">
        <v>2027</v>
      </c>
    </row>
    <row r="428" spans="1:17" s="50" customFormat="1" ht="38.25" customHeight="1">
      <c r="A428" s="1">
        <v>78</v>
      </c>
      <c r="B428" s="1" t="s">
        <v>631</v>
      </c>
      <c r="C428" s="1" t="s">
        <v>173</v>
      </c>
      <c r="D428" s="2">
        <v>3</v>
      </c>
      <c r="E428" s="1">
        <v>2</v>
      </c>
      <c r="F428" s="1">
        <v>2</v>
      </c>
      <c r="G428" s="1"/>
      <c r="H428" s="1">
        <f t="shared" si="29"/>
        <v>88</v>
      </c>
      <c r="I428" s="1">
        <v>88</v>
      </c>
      <c r="J428" s="1"/>
      <c r="K428" s="20">
        <f t="shared" si="28"/>
        <v>7</v>
      </c>
      <c r="L428" s="20">
        <v>7</v>
      </c>
      <c r="M428" s="1"/>
      <c r="N428" s="142" t="s">
        <v>507</v>
      </c>
      <c r="O428" s="128" t="s">
        <v>559</v>
      </c>
      <c r="P428" s="128">
        <v>2027</v>
      </c>
      <c r="Q428" s="89"/>
    </row>
    <row r="429" spans="1:17" s="50" customFormat="1" ht="38.25" customHeight="1">
      <c r="A429" s="35">
        <v>79</v>
      </c>
      <c r="B429" s="8" t="s">
        <v>631</v>
      </c>
      <c r="C429" s="8" t="s">
        <v>175</v>
      </c>
      <c r="D429" s="30">
        <v>29</v>
      </c>
      <c r="E429" s="8">
        <v>2</v>
      </c>
      <c r="F429" s="8">
        <v>2</v>
      </c>
      <c r="G429" s="8"/>
      <c r="H429" s="8">
        <v>119.3</v>
      </c>
      <c r="I429" s="8">
        <v>119.3</v>
      </c>
      <c r="J429" s="8"/>
      <c r="K429" s="31">
        <v>3</v>
      </c>
      <c r="L429" s="31">
        <v>3</v>
      </c>
      <c r="M429" s="8"/>
      <c r="N429" s="142" t="s">
        <v>628</v>
      </c>
      <c r="O429" s="128" t="s">
        <v>634</v>
      </c>
      <c r="P429" s="128">
        <v>2027</v>
      </c>
      <c r="Q429" s="89"/>
    </row>
    <row r="430" spans="1:17" s="50" customFormat="1" ht="38.25" customHeight="1">
      <c r="A430" s="1">
        <v>80</v>
      </c>
      <c r="B430" s="8" t="s">
        <v>631</v>
      </c>
      <c r="C430" s="1" t="s">
        <v>175</v>
      </c>
      <c r="D430" s="2">
        <v>26</v>
      </c>
      <c r="E430" s="1">
        <v>2</v>
      </c>
      <c r="F430" s="1">
        <v>2</v>
      </c>
      <c r="G430" s="1"/>
      <c r="H430" s="1">
        <v>138.4</v>
      </c>
      <c r="I430" s="1">
        <v>138.4</v>
      </c>
      <c r="J430" s="1"/>
      <c r="K430" s="20">
        <v>4</v>
      </c>
      <c r="L430" s="20">
        <v>4</v>
      </c>
      <c r="M430" s="1"/>
      <c r="N430" s="142" t="s">
        <v>746</v>
      </c>
      <c r="O430" s="128" t="s">
        <v>747</v>
      </c>
      <c r="P430" s="128">
        <v>2028</v>
      </c>
      <c r="Q430" s="89"/>
    </row>
    <row r="431" spans="1:17" s="113" customFormat="1" ht="17.25" customHeight="1">
      <c r="A431" s="95">
        <f>A430</f>
        <v>80</v>
      </c>
      <c r="B431" s="96" t="s">
        <v>731</v>
      </c>
      <c r="C431" s="96"/>
      <c r="D431" s="97"/>
      <c r="E431" s="106">
        <f>SUM(E351:E430)</f>
        <v>536</v>
      </c>
      <c r="F431" s="106">
        <f t="shared" ref="F431:M431" si="30">SUM(F351:F430)</f>
        <v>239</v>
      </c>
      <c r="G431" s="106">
        <f t="shared" si="30"/>
        <v>297</v>
      </c>
      <c r="H431" s="112">
        <f>SUM(H351:H430)</f>
        <v>27427.800000000003</v>
      </c>
      <c r="I431" s="112">
        <f t="shared" si="30"/>
        <v>12087.199999999995</v>
      </c>
      <c r="J431" s="112">
        <f t="shared" si="30"/>
        <v>15340.6</v>
      </c>
      <c r="K431" s="106">
        <f>SUM(K351:K430)</f>
        <v>1167</v>
      </c>
      <c r="L431" s="106">
        <f t="shared" si="30"/>
        <v>538</v>
      </c>
      <c r="M431" s="106">
        <f t="shared" si="30"/>
        <v>629</v>
      </c>
      <c r="N431" s="163"/>
      <c r="O431" s="163"/>
      <c r="P431" s="163"/>
    </row>
    <row r="432" spans="1:17" ht="27" customHeight="1">
      <c r="A432" s="32">
        <v>1</v>
      </c>
      <c r="B432" s="239" t="s">
        <v>179</v>
      </c>
      <c r="C432" s="37" t="s">
        <v>137</v>
      </c>
      <c r="D432" s="38">
        <v>14</v>
      </c>
      <c r="E432" s="38">
        <v>16</v>
      </c>
      <c r="F432" s="38">
        <v>2</v>
      </c>
      <c r="G432" s="38">
        <v>14</v>
      </c>
      <c r="H432" s="38">
        <v>932.6</v>
      </c>
      <c r="I432" s="38">
        <v>88.8</v>
      </c>
      <c r="J432" s="38">
        <v>843.8</v>
      </c>
      <c r="K432" s="38">
        <v>26</v>
      </c>
      <c r="L432" s="38">
        <v>3</v>
      </c>
      <c r="M432" s="38">
        <v>23</v>
      </c>
      <c r="N432" s="142" t="s">
        <v>236</v>
      </c>
      <c r="O432" s="142" t="s">
        <v>237</v>
      </c>
      <c r="P432" s="150">
        <v>46022</v>
      </c>
    </row>
    <row r="433" spans="1:16" ht="27" customHeight="1">
      <c r="A433" s="104">
        <v>2</v>
      </c>
      <c r="B433" s="240" t="s">
        <v>179</v>
      </c>
      <c r="C433" s="18" t="s">
        <v>137</v>
      </c>
      <c r="D433" s="20">
        <v>13</v>
      </c>
      <c r="E433" s="20">
        <v>12</v>
      </c>
      <c r="F433" s="20">
        <v>0</v>
      </c>
      <c r="G433" s="20">
        <v>12</v>
      </c>
      <c r="H433" s="20">
        <v>733.4</v>
      </c>
      <c r="I433" s="20">
        <v>0</v>
      </c>
      <c r="J433" s="20">
        <v>733.4</v>
      </c>
      <c r="K433" s="20">
        <v>27</v>
      </c>
      <c r="L433" s="20">
        <v>0</v>
      </c>
      <c r="M433" s="20">
        <v>27</v>
      </c>
      <c r="N433" s="142" t="s">
        <v>233</v>
      </c>
      <c r="O433" s="142" t="s">
        <v>238</v>
      </c>
      <c r="P433" s="150">
        <v>46022</v>
      </c>
    </row>
    <row r="434" spans="1:16" ht="27" customHeight="1">
      <c r="A434" s="104">
        <v>3</v>
      </c>
      <c r="B434" s="240" t="s">
        <v>179</v>
      </c>
      <c r="C434" s="18" t="s">
        <v>231</v>
      </c>
      <c r="D434" s="20">
        <v>38</v>
      </c>
      <c r="E434" s="20">
        <v>5</v>
      </c>
      <c r="F434" s="20">
        <v>0</v>
      </c>
      <c r="G434" s="20">
        <v>5</v>
      </c>
      <c r="H434" s="20">
        <v>371.6</v>
      </c>
      <c r="I434" s="20">
        <v>0</v>
      </c>
      <c r="J434" s="20">
        <v>371.6</v>
      </c>
      <c r="K434" s="20">
        <v>18</v>
      </c>
      <c r="L434" s="20">
        <v>0</v>
      </c>
      <c r="M434" s="20">
        <v>18</v>
      </c>
      <c r="N434" s="142" t="s">
        <v>234</v>
      </c>
      <c r="O434" s="142" t="s">
        <v>239</v>
      </c>
      <c r="P434" s="150">
        <v>46022</v>
      </c>
    </row>
    <row r="435" spans="1:16" ht="27" customHeight="1">
      <c r="A435" s="104">
        <v>4</v>
      </c>
      <c r="B435" s="94" t="s">
        <v>179</v>
      </c>
      <c r="C435" s="29" t="s">
        <v>232</v>
      </c>
      <c r="D435" s="31">
        <v>32</v>
      </c>
      <c r="E435" s="31">
        <v>16</v>
      </c>
      <c r="F435" s="31">
        <v>0</v>
      </c>
      <c r="G435" s="31">
        <v>16</v>
      </c>
      <c r="H435" s="31">
        <v>1090.0999999999999</v>
      </c>
      <c r="I435" s="31">
        <v>0</v>
      </c>
      <c r="J435" s="31">
        <v>1090.0999999999999</v>
      </c>
      <c r="K435" s="31">
        <v>31</v>
      </c>
      <c r="L435" s="31">
        <v>0</v>
      </c>
      <c r="M435" s="31">
        <v>31</v>
      </c>
      <c r="N435" s="142" t="s">
        <v>235</v>
      </c>
      <c r="O435" s="142" t="s">
        <v>240</v>
      </c>
      <c r="P435" s="150">
        <v>46022</v>
      </c>
    </row>
    <row r="436" spans="1:16" s="174" customFormat="1" ht="27" customHeight="1">
      <c r="A436" s="104">
        <v>5</v>
      </c>
      <c r="B436" s="94" t="s">
        <v>179</v>
      </c>
      <c r="C436" s="170" t="s">
        <v>784</v>
      </c>
      <c r="D436" s="170">
        <v>11</v>
      </c>
      <c r="E436" s="171">
        <v>15</v>
      </c>
      <c r="F436" s="171">
        <v>1</v>
      </c>
      <c r="G436" s="171">
        <v>14</v>
      </c>
      <c r="H436" s="172">
        <v>847.4</v>
      </c>
      <c r="I436" s="172">
        <v>54.1</v>
      </c>
      <c r="J436" s="172">
        <v>793.3</v>
      </c>
      <c r="K436" s="173">
        <v>20</v>
      </c>
      <c r="L436" s="171">
        <v>2</v>
      </c>
      <c r="M436" s="173">
        <v>18</v>
      </c>
      <c r="N436" s="125"/>
      <c r="O436" s="173"/>
      <c r="P436" s="125"/>
    </row>
    <row r="437" spans="1:16" s="174" customFormat="1" ht="27" customHeight="1">
      <c r="A437" s="104">
        <v>6</v>
      </c>
      <c r="B437" s="94" t="s">
        <v>179</v>
      </c>
      <c r="C437" s="29" t="s">
        <v>232</v>
      </c>
      <c r="D437" s="170">
        <v>28</v>
      </c>
      <c r="E437" s="171">
        <v>16</v>
      </c>
      <c r="F437" s="171">
        <v>2</v>
      </c>
      <c r="G437" s="171">
        <v>14</v>
      </c>
      <c r="H437" s="172">
        <v>904</v>
      </c>
      <c r="I437" s="172">
        <v>107.9</v>
      </c>
      <c r="J437" s="172">
        <v>796.1</v>
      </c>
      <c r="K437" s="171">
        <v>40</v>
      </c>
      <c r="L437" s="171">
        <v>3</v>
      </c>
      <c r="M437" s="171">
        <v>37</v>
      </c>
      <c r="N437" s="175"/>
      <c r="O437" s="176"/>
      <c r="P437" s="175"/>
    </row>
    <row r="438" spans="1:16" s="110" customFormat="1" ht="17.25" customHeight="1">
      <c r="A438" s="106">
        <f>A437</f>
        <v>6</v>
      </c>
      <c r="B438" s="185" t="s">
        <v>186</v>
      </c>
      <c r="C438" s="185"/>
      <c r="D438" s="107"/>
      <c r="E438" s="108">
        <f t="shared" ref="E438:G438" si="31">SUM(E432:E437)</f>
        <v>80</v>
      </c>
      <c r="F438" s="108">
        <f t="shared" si="31"/>
        <v>5</v>
      </c>
      <c r="G438" s="108">
        <f t="shared" si="31"/>
        <v>75</v>
      </c>
      <c r="H438" s="108">
        <f>SUM(H432:H437)</f>
        <v>4879.1000000000004</v>
      </c>
      <c r="I438" s="108">
        <f t="shared" ref="I438:M438" si="32">SUM(I432:I437)</f>
        <v>250.8</v>
      </c>
      <c r="J438" s="108">
        <f t="shared" si="32"/>
        <v>4628.3</v>
      </c>
      <c r="K438" s="108">
        <f t="shared" si="32"/>
        <v>162</v>
      </c>
      <c r="L438" s="108">
        <f t="shared" si="32"/>
        <v>8</v>
      </c>
      <c r="M438" s="108">
        <f t="shared" si="32"/>
        <v>154</v>
      </c>
      <c r="N438" s="164"/>
      <c r="O438" s="164"/>
      <c r="P438" s="164"/>
    </row>
    <row r="439" spans="1:16" s="5" customFormat="1" ht="26.25" customHeight="1">
      <c r="A439" s="90">
        <f>A11+A45++A68+A138++A218+A239+A270++A313++A350++A431+A438</f>
        <v>422</v>
      </c>
      <c r="B439" s="183" t="s">
        <v>732</v>
      </c>
      <c r="C439" s="183"/>
      <c r="D439" s="184"/>
      <c r="E439" s="91">
        <f t="shared" ref="E439:M439" si="33">E11+E45++E68+E138++E218+E239+E270++E313++E350++E431+E438</f>
        <v>2869</v>
      </c>
      <c r="F439" s="91">
        <f t="shared" si="33"/>
        <v>1353</v>
      </c>
      <c r="G439" s="91">
        <f t="shared" si="33"/>
        <v>1516</v>
      </c>
      <c r="H439" s="92">
        <f t="shared" si="33"/>
        <v>133509.86999999997</v>
      </c>
      <c r="I439" s="92">
        <f t="shared" si="33"/>
        <v>57238.070000000007</v>
      </c>
      <c r="J439" s="92">
        <f t="shared" si="33"/>
        <v>76271.8</v>
      </c>
      <c r="K439" s="91">
        <f t="shared" si="33"/>
        <v>6159</v>
      </c>
      <c r="L439" s="91">
        <f t="shared" si="33"/>
        <v>2955</v>
      </c>
      <c r="M439" s="91">
        <f t="shared" si="33"/>
        <v>3204</v>
      </c>
      <c r="N439" s="160"/>
      <c r="O439" s="159"/>
      <c r="P439" s="160"/>
    </row>
  </sheetData>
  <autoFilter ref="A5:AMC439">
    <filterColumn colId="1" showButton="0"/>
  </autoFilter>
  <mergeCells count="23">
    <mergeCell ref="A4:A5"/>
    <mergeCell ref="E4:G4"/>
    <mergeCell ref="H4:J4"/>
    <mergeCell ref="K4:M4"/>
    <mergeCell ref="N4:N5"/>
    <mergeCell ref="O4:O5"/>
    <mergeCell ref="P4:P5"/>
    <mergeCell ref="B4:D4"/>
    <mergeCell ref="B5:C5"/>
    <mergeCell ref="A1:M1"/>
    <mergeCell ref="A2:M2"/>
    <mergeCell ref="A3:M3"/>
    <mergeCell ref="B45:C45"/>
    <mergeCell ref="B11:C11"/>
    <mergeCell ref="B218:C218"/>
    <mergeCell ref="B138:C138"/>
    <mergeCell ref="B68:C68"/>
    <mergeCell ref="B439:D439"/>
    <mergeCell ref="B239:C239"/>
    <mergeCell ref="B270:C270"/>
    <mergeCell ref="B350:C350"/>
    <mergeCell ref="B438:C438"/>
    <mergeCell ref="B313:C313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  <colBreaks count="1" manualBreakCount="1">
    <brk id="13" max="4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01.09.2023</vt:lpstr>
      <vt:lpstr>'на 01.09.2023'!Заголовки_для_печати</vt:lpstr>
      <vt:lpstr>'на 01.09.2023'!Область_печати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2023-09-14T06:02:06Z</dcterms:modified>
</cp:coreProperties>
</file>