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s\Documents\ПРОГРАММЫ\ПРОГРАММА РАБОЧАЯ\6 МП Адресная с 01.01.2017 по 01.01.22\На сайт информация\"/>
    </mc:Choice>
  </mc:AlternateContent>
  <bookViews>
    <workbookView xWindow="0" yWindow="0" windowWidth="28800" windowHeight="12135"/>
  </bookViews>
  <sheets>
    <sheet name="Приложение 5" sheetId="1" r:id="rId1"/>
  </sheets>
  <definedNames>
    <definedName name="_xlnm.Print_Area" localSheetId="0">'Приложение 5'!$A$1:$R$28</definedName>
  </definedNames>
  <calcPr calcId="152511"/>
</workbook>
</file>

<file path=xl/calcChain.xml><?xml version="1.0" encoding="utf-8"?>
<calcChain xmlns="http://schemas.openxmlformats.org/spreadsheetml/2006/main">
  <c r="J23" i="1" l="1"/>
  <c r="J21" i="1"/>
  <c r="D21" i="1" s="1"/>
  <c r="J19" i="1"/>
  <c r="J17" i="1"/>
  <c r="J16" i="1" s="1"/>
  <c r="J15" i="1"/>
  <c r="J13" i="1"/>
  <c r="J12" i="1" s="1"/>
  <c r="J11" i="1"/>
  <c r="D11" i="1" s="1"/>
  <c r="J18" i="1"/>
  <c r="I23" i="1"/>
  <c r="I22" i="1" s="1"/>
  <c r="I21" i="1"/>
  <c r="I20" i="1" s="1"/>
  <c r="I19" i="1"/>
  <c r="I18" i="1" s="1"/>
  <c r="I17" i="1"/>
  <c r="I16" i="1" s="1"/>
  <c r="I15" i="1"/>
  <c r="I14" i="1" s="1"/>
  <c r="I13" i="1"/>
  <c r="I12" i="1" s="1"/>
  <c r="I11" i="1"/>
  <c r="I10" i="1" s="1"/>
  <c r="E23" i="1"/>
  <c r="E21" i="1"/>
  <c r="E20" i="1" s="1"/>
  <c r="E19" i="1"/>
  <c r="E18" i="1" s="1"/>
  <c r="E17" i="1"/>
  <c r="E16" i="1" s="1"/>
  <c r="E15" i="1"/>
  <c r="E14" i="1" s="1"/>
  <c r="E13" i="1"/>
  <c r="E12" i="1" s="1"/>
  <c r="E11" i="1"/>
  <c r="E10" i="1" s="1"/>
  <c r="C10" i="1"/>
  <c r="E22" i="1"/>
  <c r="R22" i="1"/>
  <c r="Q22" i="1"/>
  <c r="P22" i="1"/>
  <c r="O22" i="1"/>
  <c r="N22" i="1"/>
  <c r="M22" i="1"/>
  <c r="L22" i="1"/>
  <c r="K22" i="1"/>
  <c r="G22" i="1"/>
  <c r="F22" i="1"/>
  <c r="C22" i="1"/>
  <c r="R20" i="1"/>
  <c r="Q20" i="1"/>
  <c r="P20" i="1"/>
  <c r="O20" i="1"/>
  <c r="N20" i="1"/>
  <c r="M20" i="1"/>
  <c r="L20" i="1"/>
  <c r="K20" i="1"/>
  <c r="G20" i="1"/>
  <c r="F20" i="1"/>
  <c r="C20" i="1"/>
  <c r="R18" i="1"/>
  <c r="Q18" i="1"/>
  <c r="P18" i="1"/>
  <c r="O18" i="1"/>
  <c r="N18" i="1"/>
  <c r="M18" i="1"/>
  <c r="L18" i="1"/>
  <c r="K18" i="1"/>
  <c r="G18" i="1"/>
  <c r="F18" i="1"/>
  <c r="C18" i="1"/>
  <c r="R16" i="1"/>
  <c r="Q16" i="1"/>
  <c r="P16" i="1"/>
  <c r="O16" i="1"/>
  <c r="N16" i="1"/>
  <c r="M16" i="1"/>
  <c r="L16" i="1"/>
  <c r="K16" i="1"/>
  <c r="G16" i="1"/>
  <c r="F16" i="1"/>
  <c r="C16" i="1"/>
  <c r="D15" i="1"/>
  <c r="D14" i="1" s="1"/>
  <c r="R14" i="1"/>
  <c r="Q14" i="1"/>
  <c r="P14" i="1"/>
  <c r="O14" i="1"/>
  <c r="N14" i="1"/>
  <c r="M14" i="1"/>
  <c r="L14" i="1"/>
  <c r="K14" i="1"/>
  <c r="G14" i="1"/>
  <c r="F14" i="1"/>
  <c r="C14" i="1"/>
  <c r="R12" i="1"/>
  <c r="Q12" i="1"/>
  <c r="P12" i="1"/>
  <c r="O12" i="1"/>
  <c r="N12" i="1"/>
  <c r="M12" i="1"/>
  <c r="L12" i="1"/>
  <c r="K12" i="1"/>
  <c r="G12" i="1"/>
  <c r="F12" i="1"/>
  <c r="C12" i="1"/>
  <c r="R10" i="1"/>
  <c r="Q10" i="1"/>
  <c r="P10" i="1"/>
  <c r="O10" i="1"/>
  <c r="N10" i="1"/>
  <c r="M10" i="1"/>
  <c r="L10" i="1"/>
  <c r="K10" i="1"/>
  <c r="G10" i="1"/>
  <c r="F10" i="1"/>
  <c r="R9" i="1" l="1"/>
  <c r="D17" i="1"/>
  <c r="D16" i="1" s="1"/>
  <c r="J10" i="1"/>
  <c r="D19" i="1"/>
  <c r="D18" i="1" s="1"/>
  <c r="P9" i="1"/>
  <c r="J20" i="1"/>
  <c r="F9" i="1"/>
  <c r="E9" i="1" s="1"/>
  <c r="K9" i="1"/>
  <c r="O9" i="1"/>
  <c r="D10" i="1"/>
  <c r="J14" i="1"/>
  <c r="N9" i="1"/>
  <c r="H11" i="1"/>
  <c r="H10" i="1" s="1"/>
  <c r="D13" i="1"/>
  <c r="D12" i="1" s="1"/>
  <c r="D23" i="1"/>
  <c r="D22" i="1" s="1"/>
  <c r="D20" i="1"/>
  <c r="J22" i="1"/>
  <c r="Q9" i="1"/>
  <c r="G9" i="1"/>
  <c r="L9" i="1"/>
  <c r="M9" i="1"/>
  <c r="C9" i="1"/>
  <c r="I9" i="1"/>
  <c r="H13" i="1"/>
  <c r="H12" i="1" s="1"/>
  <c r="H15" i="1"/>
  <c r="H14" i="1" s="1"/>
  <c r="H17" i="1"/>
  <c r="H16" i="1" s="1"/>
  <c r="H19" i="1"/>
  <c r="H18" i="1" s="1"/>
  <c r="H21" i="1"/>
  <c r="H20" i="1" s="1"/>
  <c r="H23" i="1"/>
  <c r="H22" i="1" s="1"/>
  <c r="J9" i="1" l="1"/>
  <c r="D9" i="1"/>
  <c r="H9" i="1"/>
</calcChain>
</file>

<file path=xl/sharedStrings.xml><?xml version="1.0" encoding="utf-8"?>
<sst xmlns="http://schemas.openxmlformats.org/spreadsheetml/2006/main" count="61" uniqueCount="32">
  <si>
    <t>План реализации мероприятий по переселению граждан из аварийного жилищного фонда по способам переселения</t>
  </si>
  <si>
    <t>N п/п</t>
  </si>
  <si>
    <t>Наименование муниципального образования</t>
  </si>
  <si>
    <t>Всего расселяемая площадь жилых помещений</t>
  </si>
  <si>
    <t xml:space="preserve">Всего стоимость мероприятий по переселению               </t>
  </si>
  <si>
    <t>Мероприятия по переселению, не связанные с приобретением жилых помещений</t>
  </si>
  <si>
    <t>Мероприятия по переселению, связанные с приобретением (строительством) жилых помещений</t>
  </si>
  <si>
    <t>всего</t>
  </si>
  <si>
    <t>в том числе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</si>
  <si>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</si>
  <si>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</si>
  <si>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предоставление по договорам социального найма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</si>
  <si>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</si>
  <si>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</si>
  <si>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</si>
  <si>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</t>
  </si>
  <si>
    <t>стоимость возмещения</t>
  </si>
  <si>
    <t>стоимость</t>
  </si>
  <si>
    <t>приобретаемая площадь</t>
  </si>
  <si>
    <t>площадь</t>
  </si>
  <si>
    <t>кв. м</t>
  </si>
  <si>
    <t>руб.</t>
  </si>
  <si>
    <t>кв.м</t>
  </si>
  <si>
    <t>Всего по этапу 2024 года</t>
  </si>
  <si>
    <t xml:space="preserve">Итого по Октябрьский муниципальный район </t>
  </si>
  <si>
    <t>Всего по этапу 2025 года</t>
  </si>
  <si>
    <t>Всего по этапу 2026 года</t>
  </si>
  <si>
    <t>Всего по этапу 2027 года</t>
  </si>
  <si>
    <t>Всего по этапу 2028 года</t>
  </si>
  <si>
    <t>Всего по этапу 2029 года</t>
  </si>
  <si>
    <t>Всего по этапу 2030 года</t>
  </si>
  <si>
    <t>Всего по программе переселения, в рамках которой предусмотрено финансирование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</si>
</sst>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</font>
    <font>
      <sz val="16"/>
      <color rgb="FF000000"/>
      <name val="Times New Roman"/>
    </font>
    <font>
      <sz val="18"/>
      <color rgb="FF000000"/>
      <name val="Times New Roman"/>
    </font>
    <font>
      <b/>
      <sz val="18"/>
      <color rgb="FF000000"/>
      <name val="Times New Roman"/>
    </font>
    <font>
      <b/>
      <sz val="10"/>
      <color rgb="FF000000"/>
      <name val="Arial Cyr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8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topLeftCell="A7" zoomScale="70" workbookViewId="0">
      <selection activeCell="E9" sqref="E9"/>
    </sheetView>
  </sheetViews>
  <sheetFormatPr defaultRowHeight="15.75" x14ac:dyDescent="0.25"/>
  <cols>
    <col min="1" max="1" width="10.42578125" style="2" customWidth="1"/>
    <col min="2" max="2" width="36.140625" style="2" customWidth="1"/>
    <col min="3" max="3" width="16.140625" style="2" customWidth="1"/>
    <col min="4" max="4" width="28.28515625" style="2" customWidth="1"/>
    <col min="5" max="5" width="14.7109375" style="2" customWidth="1"/>
    <col min="6" max="6" width="14.140625" style="2" customWidth="1"/>
    <col min="7" max="7" width="22.5703125" style="2" customWidth="1"/>
    <col min="8" max="8" width="17.28515625" style="2" customWidth="1"/>
    <col min="9" max="9" width="19" style="2" customWidth="1"/>
    <col min="10" max="10" width="26.28515625" style="2" customWidth="1"/>
    <col min="11" max="11" width="16.7109375" style="2" customWidth="1"/>
    <col min="12" max="12" width="24.85546875" style="2" customWidth="1"/>
    <col min="13" max="13" width="15" style="2" customWidth="1"/>
    <col min="14" max="14" width="25.42578125" style="2" customWidth="1"/>
    <col min="15" max="15" width="15.85546875" style="2" customWidth="1"/>
    <col min="16" max="16" width="25.28515625" style="2" customWidth="1"/>
    <col min="17" max="17" width="17.42578125" style="2" customWidth="1"/>
    <col min="18" max="18" width="18.28515625" style="2" customWidth="1"/>
    <col min="19" max="19" width="9.140625" style="1" customWidth="1"/>
  </cols>
  <sheetData>
    <row r="1" spans="1:19" ht="51.7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58.5" customHeight="1" x14ac:dyDescent="0.25">
      <c r="A2" s="36" t="s">
        <v>1</v>
      </c>
      <c r="B2" s="36" t="s">
        <v>2</v>
      </c>
      <c r="C2" s="39" t="s">
        <v>3</v>
      </c>
      <c r="D2" s="41" t="s">
        <v>4</v>
      </c>
      <c r="E2" s="44" t="s">
        <v>5</v>
      </c>
      <c r="F2" s="45"/>
      <c r="G2" s="45"/>
      <c r="H2" s="46" t="s">
        <v>6</v>
      </c>
      <c r="I2" s="47"/>
      <c r="J2" s="47"/>
      <c r="K2" s="47"/>
      <c r="L2" s="47"/>
      <c r="M2" s="47"/>
      <c r="N2" s="47"/>
      <c r="O2" s="47"/>
      <c r="P2" s="47"/>
      <c r="Q2" s="47"/>
      <c r="R2" s="48"/>
    </row>
    <row r="3" spans="1:19" ht="48" customHeight="1" x14ac:dyDescent="0.25">
      <c r="A3" s="37"/>
      <c r="B3" s="37"/>
      <c r="C3" s="40"/>
      <c r="D3" s="42"/>
      <c r="E3" s="36" t="s">
        <v>7</v>
      </c>
      <c r="F3" s="29" t="s">
        <v>8</v>
      </c>
      <c r="G3" s="30"/>
      <c r="H3" s="44" t="s">
        <v>7</v>
      </c>
      <c r="I3" s="45"/>
      <c r="J3" s="49"/>
      <c r="K3" s="56"/>
      <c r="L3" s="56"/>
      <c r="M3" s="56"/>
      <c r="N3" s="56"/>
      <c r="O3" s="56"/>
      <c r="P3" s="56"/>
      <c r="Q3" s="57"/>
      <c r="R3" s="57"/>
    </row>
    <row r="4" spans="1:19" ht="39.75" customHeight="1" x14ac:dyDescent="0.25">
      <c r="A4" s="37"/>
      <c r="B4" s="37"/>
      <c r="C4" s="40"/>
      <c r="D4" s="42"/>
      <c r="E4" s="37"/>
      <c r="F4" s="31"/>
      <c r="G4" s="32"/>
      <c r="H4" s="50"/>
      <c r="I4" s="51"/>
      <c r="J4" s="52"/>
      <c r="K4" s="38" t="s">
        <v>9</v>
      </c>
      <c r="L4" s="38"/>
      <c r="M4" s="38"/>
      <c r="N4" s="38"/>
      <c r="O4" s="50" t="s">
        <v>10</v>
      </c>
      <c r="P4" s="52"/>
      <c r="Q4" s="58" t="s">
        <v>11</v>
      </c>
      <c r="R4" s="58" t="s">
        <v>12</v>
      </c>
    </row>
    <row r="5" spans="1:19" ht="34.5" customHeight="1" x14ac:dyDescent="0.25">
      <c r="A5" s="37"/>
      <c r="B5" s="37"/>
      <c r="C5" s="40"/>
      <c r="D5" s="42"/>
      <c r="E5" s="37"/>
      <c r="F5" s="31"/>
      <c r="G5" s="32"/>
      <c r="H5" s="50"/>
      <c r="I5" s="51"/>
      <c r="J5" s="52"/>
      <c r="K5" s="44" t="s">
        <v>13</v>
      </c>
      <c r="L5" s="49"/>
      <c r="M5" s="44" t="s">
        <v>14</v>
      </c>
      <c r="N5" s="49"/>
      <c r="O5" s="50"/>
      <c r="P5" s="52"/>
      <c r="Q5" s="59"/>
      <c r="R5" s="59"/>
    </row>
    <row r="6" spans="1:19" ht="25.5" customHeight="1" x14ac:dyDescent="0.25">
      <c r="A6" s="37"/>
      <c r="B6" s="37"/>
      <c r="C6" s="40"/>
      <c r="D6" s="42"/>
      <c r="E6" s="38"/>
      <c r="F6" s="33"/>
      <c r="G6" s="34"/>
      <c r="H6" s="53"/>
      <c r="I6" s="54"/>
      <c r="J6" s="55"/>
      <c r="K6" s="53"/>
      <c r="L6" s="55"/>
      <c r="M6" s="53"/>
      <c r="N6" s="55"/>
      <c r="O6" s="53"/>
      <c r="P6" s="55"/>
      <c r="Q6" s="60"/>
      <c r="R6" s="60"/>
    </row>
    <row r="7" spans="1:19" ht="124.5" customHeight="1" x14ac:dyDescent="0.25">
      <c r="A7" s="37"/>
      <c r="B7" s="37"/>
      <c r="C7" s="40"/>
      <c r="D7" s="43"/>
      <c r="E7" s="7" t="s">
        <v>15</v>
      </c>
      <c r="F7" s="7" t="s">
        <v>15</v>
      </c>
      <c r="G7" s="7" t="s">
        <v>16</v>
      </c>
      <c r="H7" s="7" t="s">
        <v>15</v>
      </c>
      <c r="I7" s="7" t="s">
        <v>18</v>
      </c>
      <c r="J7" s="7" t="s">
        <v>17</v>
      </c>
      <c r="K7" s="7" t="s">
        <v>18</v>
      </c>
      <c r="L7" s="7" t="s">
        <v>17</v>
      </c>
      <c r="M7" s="7" t="s">
        <v>18</v>
      </c>
      <c r="N7" s="7" t="s">
        <v>17</v>
      </c>
      <c r="O7" s="7" t="s">
        <v>18</v>
      </c>
      <c r="P7" s="7" t="s">
        <v>17</v>
      </c>
      <c r="Q7" s="8" t="s">
        <v>19</v>
      </c>
      <c r="R7" s="8" t="s">
        <v>19</v>
      </c>
    </row>
    <row r="8" spans="1:19" ht="20.25" customHeight="1" x14ac:dyDescent="0.25">
      <c r="A8" s="38"/>
      <c r="B8" s="38"/>
      <c r="C8" s="9" t="s">
        <v>20</v>
      </c>
      <c r="D8" s="10" t="s">
        <v>21</v>
      </c>
      <c r="E8" s="6" t="s">
        <v>20</v>
      </c>
      <c r="F8" s="6" t="s">
        <v>20</v>
      </c>
      <c r="G8" s="6" t="s">
        <v>21</v>
      </c>
      <c r="H8" s="9" t="s">
        <v>22</v>
      </c>
      <c r="I8" s="9" t="s">
        <v>22</v>
      </c>
      <c r="J8" s="27" t="s">
        <v>21</v>
      </c>
      <c r="K8" s="4" t="s">
        <v>20</v>
      </c>
      <c r="L8" s="4" t="s">
        <v>21</v>
      </c>
      <c r="M8" s="9" t="s">
        <v>20</v>
      </c>
      <c r="N8" s="9" t="s">
        <v>21</v>
      </c>
      <c r="O8" s="9" t="s">
        <v>20</v>
      </c>
      <c r="P8" s="9" t="s">
        <v>21</v>
      </c>
      <c r="Q8" s="5" t="s">
        <v>20</v>
      </c>
      <c r="R8" s="5" t="s">
        <v>20</v>
      </c>
    </row>
    <row r="9" spans="1:19" s="26" customFormat="1" ht="114.75" customHeight="1" x14ac:dyDescent="0.25">
      <c r="A9" s="28"/>
      <c r="B9" s="20" t="s">
        <v>31</v>
      </c>
      <c r="C9" s="21">
        <f t="shared" ref="C9:R9" si="0">SUM(C10,C12,C14,C16,C18,C20,C22)</f>
        <v>56746.37000000001</v>
      </c>
      <c r="D9" s="21">
        <f t="shared" si="0"/>
        <v>5802279000</v>
      </c>
      <c r="E9" s="21">
        <f>F9</f>
        <v>8319.86</v>
      </c>
      <c r="F9" s="21">
        <f t="shared" si="0"/>
        <v>8319.86</v>
      </c>
      <c r="G9" s="21">
        <f t="shared" si="0"/>
        <v>247326750</v>
      </c>
      <c r="H9" s="22">
        <f t="shared" si="0"/>
        <v>48426.510000000009</v>
      </c>
      <c r="I9" s="22">
        <f t="shared" si="0"/>
        <v>62707.7</v>
      </c>
      <c r="J9" s="22">
        <f t="shared" si="0"/>
        <v>5554952250</v>
      </c>
      <c r="K9" s="21">
        <f t="shared" si="0"/>
        <v>17554</v>
      </c>
      <c r="L9" s="21">
        <f t="shared" si="0"/>
        <v>1538270500</v>
      </c>
      <c r="M9" s="21">
        <f t="shared" si="0"/>
        <v>31155.1</v>
      </c>
      <c r="N9" s="22">
        <f t="shared" si="0"/>
        <v>2763148000</v>
      </c>
      <c r="O9" s="22">
        <f t="shared" si="0"/>
        <v>13998.6</v>
      </c>
      <c r="P9" s="22">
        <f t="shared" si="0"/>
        <v>1253533750</v>
      </c>
      <c r="Q9" s="23">
        <f t="shared" si="0"/>
        <v>21786.799999999999</v>
      </c>
      <c r="R9" s="24">
        <f t="shared" si="0"/>
        <v>40920.9</v>
      </c>
      <c r="S9" s="25"/>
    </row>
    <row r="10" spans="1:19" s="26" customFormat="1" ht="36.75" customHeight="1" x14ac:dyDescent="0.25">
      <c r="A10" s="19"/>
      <c r="B10" s="20" t="s">
        <v>23</v>
      </c>
      <c r="C10" s="21">
        <f>SUM(C11)</f>
        <v>1549.8</v>
      </c>
      <c r="D10" s="21">
        <f t="shared" ref="D10:R10" si="1">SUM(D11)</f>
        <v>156010800</v>
      </c>
      <c r="E10" s="21">
        <f t="shared" si="1"/>
        <v>161.30000000000001</v>
      </c>
      <c r="F10" s="21">
        <f t="shared" si="1"/>
        <v>161.30000000000001</v>
      </c>
      <c r="G10" s="21">
        <f t="shared" si="1"/>
        <v>4677700</v>
      </c>
      <c r="H10" s="22">
        <f t="shared" si="1"/>
        <v>1388.5</v>
      </c>
      <c r="I10" s="22">
        <f t="shared" si="1"/>
        <v>1805</v>
      </c>
      <c r="J10" s="22">
        <f t="shared" si="1"/>
        <v>151333100</v>
      </c>
      <c r="K10" s="21">
        <f t="shared" si="1"/>
        <v>1695</v>
      </c>
      <c r="L10" s="21">
        <f t="shared" si="1"/>
        <v>142110500</v>
      </c>
      <c r="M10" s="21">
        <f t="shared" si="1"/>
        <v>0</v>
      </c>
      <c r="N10" s="22">
        <f t="shared" si="1"/>
        <v>0</v>
      </c>
      <c r="O10" s="22">
        <f t="shared" si="1"/>
        <v>110</v>
      </c>
      <c r="P10" s="22">
        <f t="shared" si="1"/>
        <v>9222600</v>
      </c>
      <c r="Q10" s="23">
        <f t="shared" si="1"/>
        <v>1248.5</v>
      </c>
      <c r="R10" s="24">
        <f t="shared" si="1"/>
        <v>556.5</v>
      </c>
      <c r="S10" s="25"/>
    </row>
    <row r="11" spans="1:19" ht="40.5" x14ac:dyDescent="0.25">
      <c r="A11" s="9">
        <v>1</v>
      </c>
      <c r="B11" s="11" t="s">
        <v>24</v>
      </c>
      <c r="C11" s="12">
        <v>1549.8</v>
      </c>
      <c r="D11" s="12">
        <f>G11+J11</f>
        <v>156010800</v>
      </c>
      <c r="E11" s="12">
        <f>F11</f>
        <v>161.30000000000001</v>
      </c>
      <c r="F11" s="12">
        <v>161.30000000000001</v>
      </c>
      <c r="G11" s="12">
        <v>4677700</v>
      </c>
      <c r="H11" s="12">
        <f>C11-E11</f>
        <v>1388.5</v>
      </c>
      <c r="I11" s="12">
        <f>K11+M11+O11</f>
        <v>1805</v>
      </c>
      <c r="J11" s="12">
        <f>L11+N11+P11</f>
        <v>151333100</v>
      </c>
      <c r="K11" s="12">
        <v>1695</v>
      </c>
      <c r="L11" s="12">
        <v>142110500</v>
      </c>
      <c r="M11" s="12">
        <v>0</v>
      </c>
      <c r="N11" s="12">
        <v>0</v>
      </c>
      <c r="O11" s="12">
        <v>110</v>
      </c>
      <c r="P11" s="12">
        <v>9222600</v>
      </c>
      <c r="Q11" s="13">
        <v>1248.5</v>
      </c>
      <c r="R11" s="13">
        <v>556.5</v>
      </c>
    </row>
    <row r="12" spans="1:19" s="26" customFormat="1" ht="44.25" customHeight="1" x14ac:dyDescent="0.25">
      <c r="A12" s="19"/>
      <c r="B12" s="20" t="s">
        <v>25</v>
      </c>
      <c r="C12" s="21">
        <f t="shared" ref="C12:R12" si="2">SUM(C13)</f>
        <v>8776.1200000000008</v>
      </c>
      <c r="D12" s="21">
        <f t="shared" si="2"/>
        <v>835390900</v>
      </c>
      <c r="E12" s="21">
        <f>SUM(E13)</f>
        <v>1073.26</v>
      </c>
      <c r="F12" s="21">
        <f t="shared" si="2"/>
        <v>1073.26</v>
      </c>
      <c r="G12" s="21">
        <f t="shared" si="2"/>
        <v>31661150</v>
      </c>
      <c r="H12" s="22">
        <f t="shared" si="2"/>
        <v>7702.8600000000006</v>
      </c>
      <c r="I12" s="22">
        <f t="shared" si="2"/>
        <v>10005.1</v>
      </c>
      <c r="J12" s="22">
        <f t="shared" si="2"/>
        <v>803729750</v>
      </c>
      <c r="K12" s="21">
        <f t="shared" si="2"/>
        <v>3165.5</v>
      </c>
      <c r="L12" s="21">
        <f t="shared" si="2"/>
        <v>254291000</v>
      </c>
      <c r="M12" s="21">
        <f t="shared" si="2"/>
        <v>4800</v>
      </c>
      <c r="N12" s="22">
        <f t="shared" si="2"/>
        <v>385593600</v>
      </c>
      <c r="O12" s="22">
        <f t="shared" si="2"/>
        <v>2039.6</v>
      </c>
      <c r="P12" s="22">
        <f t="shared" si="2"/>
        <v>163845150</v>
      </c>
      <c r="Q12" s="23">
        <f t="shared" si="2"/>
        <v>3936.8</v>
      </c>
      <c r="R12" s="24">
        <f t="shared" si="2"/>
        <v>6068.3</v>
      </c>
      <c r="S12" s="25"/>
    </row>
    <row r="13" spans="1:19" ht="40.5" x14ac:dyDescent="0.25">
      <c r="A13" s="9">
        <v>1</v>
      </c>
      <c r="B13" s="11" t="s">
        <v>24</v>
      </c>
      <c r="C13" s="12">
        <v>8776.1200000000008</v>
      </c>
      <c r="D13" s="12">
        <f>G13+J13</f>
        <v>835390900</v>
      </c>
      <c r="E13" s="12">
        <f>F13</f>
        <v>1073.26</v>
      </c>
      <c r="F13" s="12">
        <v>1073.26</v>
      </c>
      <c r="G13" s="12">
        <v>31661150</v>
      </c>
      <c r="H13" s="12">
        <f>C13-E13</f>
        <v>7702.8600000000006</v>
      </c>
      <c r="I13" s="12">
        <f>K13+M13+O13</f>
        <v>10005.1</v>
      </c>
      <c r="J13" s="12">
        <f>L13+N13+P13</f>
        <v>803729750</v>
      </c>
      <c r="K13" s="12">
        <v>3165.5</v>
      </c>
      <c r="L13" s="12">
        <v>254291000</v>
      </c>
      <c r="M13" s="12">
        <v>4800</v>
      </c>
      <c r="N13" s="12">
        <v>385593600</v>
      </c>
      <c r="O13" s="12">
        <v>2039.6</v>
      </c>
      <c r="P13" s="12">
        <v>163845150</v>
      </c>
      <c r="Q13" s="13">
        <v>3936.8</v>
      </c>
      <c r="R13" s="13">
        <v>6068.3</v>
      </c>
    </row>
    <row r="14" spans="1:19" s="26" customFormat="1" ht="48" customHeight="1" x14ac:dyDescent="0.25">
      <c r="A14" s="19"/>
      <c r="B14" s="20" t="s">
        <v>26</v>
      </c>
      <c r="C14" s="21">
        <f t="shared" ref="C14:R14" si="3">SUM(C15)</f>
        <v>11337.2</v>
      </c>
      <c r="D14" s="21">
        <f t="shared" si="3"/>
        <v>1109900300</v>
      </c>
      <c r="E14" s="21">
        <f t="shared" si="3"/>
        <v>1574.3</v>
      </c>
      <c r="F14" s="21">
        <f t="shared" si="3"/>
        <v>1574.3</v>
      </c>
      <c r="G14" s="21">
        <f t="shared" si="3"/>
        <v>48803300</v>
      </c>
      <c r="H14" s="22">
        <f t="shared" si="3"/>
        <v>9762.9000000000015</v>
      </c>
      <c r="I14" s="22">
        <f t="shared" si="3"/>
        <v>12688.6</v>
      </c>
      <c r="J14" s="22">
        <f t="shared" si="3"/>
        <v>1061097000</v>
      </c>
      <c r="K14" s="21">
        <f t="shared" si="3"/>
        <v>4242.5</v>
      </c>
      <c r="L14" s="21">
        <f t="shared" si="3"/>
        <v>354783400</v>
      </c>
      <c r="M14" s="21">
        <f t="shared" si="3"/>
        <v>5831.1</v>
      </c>
      <c r="N14" s="22">
        <f t="shared" si="3"/>
        <v>487631600</v>
      </c>
      <c r="O14" s="22">
        <f t="shared" si="3"/>
        <v>2615</v>
      </c>
      <c r="P14" s="22">
        <f t="shared" si="3"/>
        <v>218682000</v>
      </c>
      <c r="Q14" s="23">
        <f t="shared" si="3"/>
        <v>3526.7</v>
      </c>
      <c r="R14" s="24">
        <f t="shared" si="3"/>
        <v>9161.9</v>
      </c>
      <c r="S14" s="25"/>
    </row>
    <row r="15" spans="1:19" ht="40.5" x14ac:dyDescent="0.25">
      <c r="A15" s="9">
        <v>1</v>
      </c>
      <c r="B15" s="11" t="s">
        <v>24</v>
      </c>
      <c r="C15" s="12">
        <v>11337.2</v>
      </c>
      <c r="D15" s="12">
        <f>G15+J15</f>
        <v>1109900300</v>
      </c>
      <c r="E15" s="12">
        <f>F15</f>
        <v>1574.3</v>
      </c>
      <c r="F15" s="12">
        <v>1574.3</v>
      </c>
      <c r="G15" s="12">
        <v>48803300</v>
      </c>
      <c r="H15" s="12">
        <f>C15-E15</f>
        <v>9762.9000000000015</v>
      </c>
      <c r="I15" s="12">
        <f>K15+M15+O15</f>
        <v>12688.6</v>
      </c>
      <c r="J15" s="12">
        <f>L15+N15+P15</f>
        <v>1061097000</v>
      </c>
      <c r="K15" s="12">
        <v>4242.5</v>
      </c>
      <c r="L15" s="12">
        <v>354783400</v>
      </c>
      <c r="M15" s="12">
        <v>5831.1</v>
      </c>
      <c r="N15" s="12">
        <v>487631600</v>
      </c>
      <c r="O15" s="12">
        <v>2615</v>
      </c>
      <c r="P15" s="12">
        <v>218682000</v>
      </c>
      <c r="Q15" s="13">
        <v>3526.7</v>
      </c>
      <c r="R15" s="13">
        <v>9161.9</v>
      </c>
    </row>
    <row r="16" spans="1:19" s="26" customFormat="1" ht="40.5" customHeight="1" x14ac:dyDescent="0.25">
      <c r="A16" s="19"/>
      <c r="B16" s="20" t="s">
        <v>27</v>
      </c>
      <c r="C16" s="21">
        <f t="shared" ref="C16:R16" si="4">SUM(C17)</f>
        <v>9808.2000000000007</v>
      </c>
      <c r="D16" s="21">
        <f t="shared" si="4"/>
        <v>976416300</v>
      </c>
      <c r="E16" s="21">
        <f t="shared" si="4"/>
        <v>1355.4</v>
      </c>
      <c r="F16" s="21">
        <f t="shared" si="4"/>
        <v>1355.4</v>
      </c>
      <c r="G16" s="21">
        <f t="shared" si="4"/>
        <v>40662000</v>
      </c>
      <c r="H16" s="22">
        <f t="shared" si="4"/>
        <v>8452.8000000000011</v>
      </c>
      <c r="I16" s="22">
        <f t="shared" si="4"/>
        <v>10749</v>
      </c>
      <c r="J16" s="22">
        <f t="shared" si="4"/>
        <v>935754300</v>
      </c>
      <c r="K16" s="21">
        <f t="shared" si="4"/>
        <v>1742</v>
      </c>
      <c r="L16" s="21">
        <f t="shared" si="4"/>
        <v>151649900</v>
      </c>
      <c r="M16" s="21">
        <f t="shared" si="4"/>
        <v>5738</v>
      </c>
      <c r="N16" s="22">
        <f t="shared" si="4"/>
        <v>499521600</v>
      </c>
      <c r="O16" s="22">
        <f t="shared" si="4"/>
        <v>3269</v>
      </c>
      <c r="P16" s="22">
        <f t="shared" si="4"/>
        <v>284582800</v>
      </c>
      <c r="Q16" s="23">
        <f t="shared" si="4"/>
        <v>3847.7</v>
      </c>
      <c r="R16" s="24">
        <f t="shared" si="4"/>
        <v>6901.3</v>
      </c>
      <c r="S16" s="25"/>
    </row>
    <row r="17" spans="1:19" ht="40.5" x14ac:dyDescent="0.25">
      <c r="A17" s="9">
        <v>1</v>
      </c>
      <c r="B17" s="11" t="s">
        <v>24</v>
      </c>
      <c r="C17" s="12">
        <v>9808.2000000000007</v>
      </c>
      <c r="D17" s="12">
        <f>G17+J17</f>
        <v>976416300</v>
      </c>
      <c r="E17" s="12">
        <f>F17</f>
        <v>1355.4</v>
      </c>
      <c r="F17" s="12">
        <v>1355.4</v>
      </c>
      <c r="G17" s="12">
        <v>40662000</v>
      </c>
      <c r="H17" s="12">
        <f>C17-E17</f>
        <v>8452.8000000000011</v>
      </c>
      <c r="I17" s="12">
        <f>K17+M17+O17</f>
        <v>10749</v>
      </c>
      <c r="J17" s="12">
        <f>L17+N17+P17</f>
        <v>935754300</v>
      </c>
      <c r="K17" s="12">
        <v>1742</v>
      </c>
      <c r="L17" s="12">
        <v>151649900</v>
      </c>
      <c r="M17" s="12">
        <v>5738</v>
      </c>
      <c r="N17" s="12">
        <v>499521600</v>
      </c>
      <c r="O17" s="12">
        <v>3269</v>
      </c>
      <c r="P17" s="12">
        <v>284582800</v>
      </c>
      <c r="Q17" s="13">
        <v>3847.7</v>
      </c>
      <c r="R17" s="13">
        <v>6901.3</v>
      </c>
    </row>
    <row r="18" spans="1:19" s="26" customFormat="1" ht="45" customHeight="1" x14ac:dyDescent="0.25">
      <c r="A18" s="19"/>
      <c r="B18" s="20" t="s">
        <v>28</v>
      </c>
      <c r="C18" s="21">
        <f t="shared" ref="C18:R18" si="5">SUM(C19)</f>
        <v>9106.1</v>
      </c>
      <c r="D18" s="21">
        <f t="shared" si="5"/>
        <v>947336700</v>
      </c>
      <c r="E18" s="21">
        <f t="shared" si="5"/>
        <v>1575.3</v>
      </c>
      <c r="F18" s="21">
        <f t="shared" si="5"/>
        <v>1575.3</v>
      </c>
      <c r="G18" s="21">
        <f t="shared" si="5"/>
        <v>47259000</v>
      </c>
      <c r="H18" s="22">
        <f t="shared" si="5"/>
        <v>7530.8</v>
      </c>
      <c r="I18" s="22">
        <f t="shared" si="5"/>
        <v>9790</v>
      </c>
      <c r="J18" s="22">
        <f t="shared" si="5"/>
        <v>900077700</v>
      </c>
      <c r="K18" s="21">
        <f t="shared" si="5"/>
        <v>1719</v>
      </c>
      <c r="L18" s="21">
        <f t="shared" si="5"/>
        <v>155782700</v>
      </c>
      <c r="M18" s="21">
        <f t="shared" si="5"/>
        <v>6106</v>
      </c>
      <c r="N18" s="22">
        <f t="shared" si="5"/>
        <v>553350200</v>
      </c>
      <c r="O18" s="22">
        <f t="shared" si="5"/>
        <v>1965</v>
      </c>
      <c r="P18" s="22">
        <f t="shared" si="5"/>
        <v>190944800</v>
      </c>
      <c r="Q18" s="23">
        <f t="shared" si="5"/>
        <v>2820</v>
      </c>
      <c r="R18" s="24">
        <f t="shared" si="5"/>
        <v>6970</v>
      </c>
      <c r="S18" s="25"/>
    </row>
    <row r="19" spans="1:19" ht="40.5" x14ac:dyDescent="0.25">
      <c r="A19" s="9">
        <v>1</v>
      </c>
      <c r="B19" s="11" t="s">
        <v>24</v>
      </c>
      <c r="C19" s="12">
        <v>9106.1</v>
      </c>
      <c r="D19" s="12">
        <f>G19+J19</f>
        <v>947336700</v>
      </c>
      <c r="E19" s="12">
        <f>F19</f>
        <v>1575.3</v>
      </c>
      <c r="F19" s="12">
        <v>1575.3</v>
      </c>
      <c r="G19" s="12">
        <v>47259000</v>
      </c>
      <c r="H19" s="12">
        <f>C19-E19</f>
        <v>7530.8</v>
      </c>
      <c r="I19" s="12">
        <f>K19+M19+O19</f>
        <v>9790</v>
      </c>
      <c r="J19" s="12">
        <f>L19+N19+P19</f>
        <v>900077700</v>
      </c>
      <c r="K19" s="12">
        <v>1719</v>
      </c>
      <c r="L19" s="12">
        <v>155782700</v>
      </c>
      <c r="M19" s="12">
        <v>6106</v>
      </c>
      <c r="N19" s="12">
        <v>553350200</v>
      </c>
      <c r="O19" s="12">
        <v>1965</v>
      </c>
      <c r="P19" s="12">
        <v>190944800</v>
      </c>
      <c r="Q19" s="13">
        <v>2820</v>
      </c>
      <c r="R19" s="13">
        <v>6970</v>
      </c>
    </row>
    <row r="20" spans="1:19" s="26" customFormat="1" ht="42.75" customHeight="1" x14ac:dyDescent="0.25">
      <c r="A20" s="19"/>
      <c r="B20" s="20" t="s">
        <v>29</v>
      </c>
      <c r="C20" s="21">
        <f t="shared" ref="C20:R20" si="6">SUM(C21)</f>
        <v>7742.05</v>
      </c>
      <c r="D20" s="21">
        <f t="shared" si="6"/>
        <v>829891800</v>
      </c>
      <c r="E20" s="21">
        <f t="shared" si="6"/>
        <v>1298.9000000000001</v>
      </c>
      <c r="F20" s="21">
        <f t="shared" si="6"/>
        <v>1298.9000000000001</v>
      </c>
      <c r="G20" s="21">
        <f t="shared" si="6"/>
        <v>40265900</v>
      </c>
      <c r="H20" s="22">
        <f t="shared" si="6"/>
        <v>6443.15</v>
      </c>
      <c r="I20" s="22">
        <f t="shared" si="6"/>
        <v>8370</v>
      </c>
      <c r="J20" s="22">
        <f t="shared" si="6"/>
        <v>789625900</v>
      </c>
      <c r="K20" s="21">
        <f t="shared" si="6"/>
        <v>2690</v>
      </c>
      <c r="L20" s="21">
        <f t="shared" si="6"/>
        <v>253774600</v>
      </c>
      <c r="M20" s="21">
        <f t="shared" si="6"/>
        <v>3980</v>
      </c>
      <c r="N20" s="22">
        <f t="shared" si="6"/>
        <v>375473300</v>
      </c>
      <c r="O20" s="22">
        <f t="shared" si="6"/>
        <v>1700</v>
      </c>
      <c r="P20" s="22">
        <f t="shared" si="6"/>
        <v>160378000</v>
      </c>
      <c r="Q20" s="23">
        <f t="shared" si="6"/>
        <v>3446.1</v>
      </c>
      <c r="R20" s="24">
        <f t="shared" si="6"/>
        <v>4923.8999999999996</v>
      </c>
      <c r="S20" s="25"/>
    </row>
    <row r="21" spans="1:19" ht="40.5" x14ac:dyDescent="0.25">
      <c r="A21" s="9">
        <v>1</v>
      </c>
      <c r="B21" s="11" t="s">
        <v>24</v>
      </c>
      <c r="C21" s="12">
        <v>7742.05</v>
      </c>
      <c r="D21" s="12">
        <f>G21+J21</f>
        <v>829891800</v>
      </c>
      <c r="E21" s="12">
        <f>F21</f>
        <v>1298.9000000000001</v>
      </c>
      <c r="F21" s="12">
        <v>1298.9000000000001</v>
      </c>
      <c r="G21" s="12">
        <v>40265900</v>
      </c>
      <c r="H21" s="12">
        <f>C21-E21</f>
        <v>6443.15</v>
      </c>
      <c r="I21" s="12">
        <f>K21+M21+O21</f>
        <v>8370</v>
      </c>
      <c r="J21" s="12">
        <f>L21+N21+P21</f>
        <v>789625900</v>
      </c>
      <c r="K21" s="12">
        <v>2690</v>
      </c>
      <c r="L21" s="12">
        <v>253774600</v>
      </c>
      <c r="M21" s="12">
        <v>3980</v>
      </c>
      <c r="N21" s="12">
        <v>375473300</v>
      </c>
      <c r="O21" s="12">
        <v>1700</v>
      </c>
      <c r="P21" s="12">
        <v>160378000</v>
      </c>
      <c r="Q21" s="13">
        <v>3446.1</v>
      </c>
      <c r="R21" s="13">
        <v>4923.8999999999996</v>
      </c>
    </row>
    <row r="22" spans="1:19" s="26" customFormat="1" ht="39.75" customHeight="1" x14ac:dyDescent="0.25">
      <c r="A22" s="19"/>
      <c r="B22" s="20" t="s">
        <v>30</v>
      </c>
      <c r="C22" s="21">
        <f t="shared" ref="C22:R22" si="7">SUM(C23)</f>
        <v>8426.9</v>
      </c>
      <c r="D22" s="21">
        <f t="shared" si="7"/>
        <v>947332200</v>
      </c>
      <c r="E22" s="21">
        <f t="shared" si="7"/>
        <v>1281.4000000000001</v>
      </c>
      <c r="F22" s="21">
        <f t="shared" si="7"/>
        <v>1281.4000000000001</v>
      </c>
      <c r="G22" s="21">
        <f t="shared" si="7"/>
        <v>33997700</v>
      </c>
      <c r="H22" s="22">
        <f t="shared" si="7"/>
        <v>7145.5</v>
      </c>
      <c r="I22" s="22">
        <f t="shared" si="7"/>
        <v>9300</v>
      </c>
      <c r="J22" s="22">
        <f t="shared" si="7"/>
        <v>913334500</v>
      </c>
      <c r="K22" s="21">
        <f t="shared" si="7"/>
        <v>2300</v>
      </c>
      <c r="L22" s="21">
        <f t="shared" si="7"/>
        <v>225878400</v>
      </c>
      <c r="M22" s="21">
        <f t="shared" si="7"/>
        <v>4700</v>
      </c>
      <c r="N22" s="22">
        <f t="shared" si="7"/>
        <v>461577700</v>
      </c>
      <c r="O22" s="22">
        <f t="shared" si="7"/>
        <v>2300</v>
      </c>
      <c r="P22" s="22">
        <f t="shared" si="7"/>
        <v>225878400</v>
      </c>
      <c r="Q22" s="23">
        <f t="shared" si="7"/>
        <v>2961</v>
      </c>
      <c r="R22" s="24">
        <f t="shared" si="7"/>
        <v>6339</v>
      </c>
      <c r="S22" s="25"/>
    </row>
    <row r="23" spans="1:19" ht="40.5" x14ac:dyDescent="0.25">
      <c r="A23" s="9">
        <v>1</v>
      </c>
      <c r="B23" s="11" t="s">
        <v>24</v>
      </c>
      <c r="C23" s="12">
        <v>8426.9</v>
      </c>
      <c r="D23" s="12">
        <f>G23+J23</f>
        <v>947332200</v>
      </c>
      <c r="E23" s="12">
        <f>F23</f>
        <v>1281.4000000000001</v>
      </c>
      <c r="F23" s="12">
        <v>1281.4000000000001</v>
      </c>
      <c r="G23" s="12">
        <v>33997700</v>
      </c>
      <c r="H23" s="12">
        <f>C23-E23</f>
        <v>7145.5</v>
      </c>
      <c r="I23" s="12">
        <f>K23+M23+O23</f>
        <v>9300</v>
      </c>
      <c r="J23" s="12">
        <f>L23+N23+P23</f>
        <v>913334500</v>
      </c>
      <c r="K23" s="12">
        <v>2300</v>
      </c>
      <c r="L23" s="12">
        <v>225878400</v>
      </c>
      <c r="M23" s="12">
        <v>4700</v>
      </c>
      <c r="N23" s="12">
        <v>461577700</v>
      </c>
      <c r="O23" s="12">
        <v>2300</v>
      </c>
      <c r="P23" s="12">
        <v>225878400</v>
      </c>
      <c r="Q23" s="13">
        <v>2961</v>
      </c>
      <c r="R23" s="13">
        <v>6339</v>
      </c>
    </row>
    <row r="24" spans="1:19" ht="20.2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9" ht="20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9" ht="23.25" customHeight="1" x14ac:dyDescent="0.35">
      <c r="Q26" s="14"/>
      <c r="R26" s="14"/>
    </row>
    <row r="27" spans="1:19" ht="20.25" customHeight="1" x14ac:dyDescent="0.25">
      <c r="Q27" s="18"/>
      <c r="R27" s="17"/>
    </row>
    <row r="28" spans="1:19" ht="23.25" customHeight="1" x14ac:dyDescent="0.25">
      <c r="Q28" s="15"/>
      <c r="R28" s="16"/>
    </row>
  </sheetData>
  <sheetProtection formatCells="0" formatColumns="0" formatRows="0" insertColumns="0" insertRows="0" insertHyperlinks="0" deleteColumns="0" deleteRows="0" sort="0" autoFilter="0" pivotTables="0"/>
  <mergeCells count="18">
    <mergeCell ref="Q4:Q6"/>
    <mergeCell ref="R4:R6"/>
    <mergeCell ref="F3:G6"/>
    <mergeCell ref="A1:R1"/>
    <mergeCell ref="A2:A8"/>
    <mergeCell ref="B2:B8"/>
    <mergeCell ref="C2:C7"/>
    <mergeCell ref="D2:D7"/>
    <mergeCell ref="E2:G2"/>
    <mergeCell ref="H2:R2"/>
    <mergeCell ref="E3:E6"/>
    <mergeCell ref="H3:J6"/>
    <mergeCell ref="K3:P3"/>
    <mergeCell ref="Q3:R3"/>
    <mergeCell ref="K4:N4"/>
    <mergeCell ref="O4:P6"/>
    <mergeCell ref="K5:L6"/>
    <mergeCell ref="M5:N6"/>
  </mergeCells>
  <pageMargins left="0.70866141732282995" right="0.70866141732282995" top="0.74803149606299002" bottom="0.74803149606299002" header="0.31496062992126" footer="0.31496062992126"/>
  <pageSetup paperSize="8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Manager/>
  <Company>Фонд ЖКХ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dc:description/>
  <cp:lastModifiedBy>MoorEA</cp:lastModifiedBy>
  <dcterms:created xsi:type="dcterms:W3CDTF">2012-12-13T11:50:40Z</dcterms:created>
  <dcterms:modified xsi:type="dcterms:W3CDTF">2024-12-25T07:57:33Z</dcterms:modified>
  <cp:category>Формы</cp:category>
</cp:coreProperties>
</file>