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<sst xmlns="http://schemas.openxmlformats.org/spreadsheetml/2006/main" count="292" uniqueCount="284">
  <si>
    <t>00020700000000000180</t>
  </si>
  <si>
    <t>00010000000000000000</t>
  </si>
  <si>
    <t>ВСЕГО ДОХОДОВ</t>
  </si>
  <si>
    <t>Земельный налог</t>
  </si>
  <si>
    <t>00010102000010000110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</si>
  <si>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</si>
  <si>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</si>
  <si>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</si>
  <si>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</si>
  <si>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</si>
  <si>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</si>
  <si>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00011628000010000140</t>
  </si>
  <si>
    <t>Налог на имущество физических лиц</t>
  </si>
  <si>
    <t>Наименование дохода</t>
  </si>
  <si>
    <t>00011400000000000000</t>
  </si>
  <si>
    <t>00011105000000000120</t>
  </si>
  <si>
    <t>Единый налог на вмененный доход для отдельных видов деятельности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</si>
  <si>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</si>
  <si>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</si>
  <si>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Налог, взимаемый в связи с применением упрощенной системы налогообложения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</si>
  <si>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</si>
  <si>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00011300000000000000</t>
  </si>
  <si>
    <t>Доходы от продажи квартир, находящихся в собственности муниципальных районов</t>
  </si>
  <si>
    <t>00011500000000000000</t>
  </si>
  <si>
    <t>00011401050050000410</t>
  </si>
  <si>
    <t>00011105013050000120</t>
  </si>
  <si>
    <t>00011105013100000120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</si>
  <si>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</si>
  <si>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</si>
  <si>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</si>
  <si>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</si>
  <si>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НАЛОГИ НА СОВОКУПНЫЙ ДОХОД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</si>
  <si>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</si>
  <si>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</si>
  <si>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</si>
  <si>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</si>
  <si>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</si>
  <si>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БЕЗВОЗМЕЗДНЫЕ ПОСТУПЛЕНИЯ</t>
  </si>
  <si>
    <t>00011402053050000410</t>
  </si>
  <si>
    <t>Минимальный налог, зачисляемый в бюджеты  субъектов РФ</t>
  </si>
  <si>
    <t xml:space="preserve">Единый сельскохозяйственный налог </t>
  </si>
  <si>
    <t>00011101050050000120</t>
  </si>
  <si>
    <t>00011103050050000120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</si>
  <si>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</si>
  <si>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</si>
  <si>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00011109045050000120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</si>
  <si>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</si>
  <si>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</si>
  <si>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00011406013100000430</t>
  </si>
  <si>
    <t>00011502050050000140</t>
  </si>
  <si>
    <t>00011625000000000140</t>
  </si>
  <si>
    <t>00011643000010000140</t>
  </si>
  <si>
    <t>НАЛОГОВЫЕ И НЕНАЛОГОВЫЕ ДОХОДЫ</t>
  </si>
  <si>
    <t>00011301995050000130</t>
  </si>
  <si>
    <t>00011302999050000130</t>
  </si>
  <si>
    <t>00010807150010000110</t>
  </si>
  <si>
    <t>00010300000000000000</t>
  </si>
  <si>
    <t>НАЛОГИ НА ТОВАРЫ (РАБОТЫ, УСЛУГИ), РЕАЛИЗУЕМЫЕ НА ТЕРРИТОРИИ РОССИЙСКОЙ ФЕДЕРАЦИИ</t>
  </si>
  <si>
    <t>00011201010010000120</t>
  </si>
  <si>
    <t>00011201020010000120</t>
  </si>
  <si>
    <t>00011201030010000120</t>
  </si>
  <si>
    <t>00011201040010000120</t>
  </si>
  <si>
    <t>00011201070010000120</t>
  </si>
  <si>
    <t>Плата за сбросы загрязняющих веществ в водные объекты</t>
  </si>
  <si>
    <t>00010807174010000110</t>
  </si>
  <si>
    <t>00010803010010000110</t>
  </si>
  <si>
    <t>00010606000000000110</t>
  </si>
  <si>
    <t>00010503000010000110</t>
  </si>
  <si>
    <t>00010502000020000110</t>
  </si>
  <si>
    <t>00010501050010000110</t>
  </si>
  <si>
    <t>00010501020010000110</t>
  </si>
  <si>
    <t>00010501010010000110</t>
  </si>
  <si>
    <t>00010501000000000110</t>
  </si>
  <si>
    <t>00010302260010000110</t>
  </si>
  <si>
    <t>00010302250010000110</t>
  </si>
  <si>
    <t>00010302240010000110</t>
  </si>
  <si>
    <t>00010302230010000110</t>
  </si>
  <si>
    <t>00010102040010000110</t>
  </si>
  <si>
    <t>00010102030010000110</t>
  </si>
  <si>
    <t>00010102020010000110</t>
  </si>
  <si>
    <t>00010102010010000110</t>
  </si>
  <si>
    <t>00011603010010000140</t>
  </si>
  <si>
    <t>00011603030010000140</t>
  </si>
  <si>
    <t>00011630014010000140</t>
  </si>
  <si>
    <t>00011635030050000140</t>
  </si>
  <si>
    <t>00020705030050000180</t>
  </si>
  <si>
    <t>КБК</t>
  </si>
  <si>
    <t>Прочие безвозмездные поступления в бюджеты муниципальных районов</t>
  </si>
  <si>
    <t>00021900000000000000</t>
  </si>
  <si>
    <t>ВОЗВРАТ ОСТАТКОВ СУБСИДИЙ, СУБВЕНЦИЙ ПРОШЛЫХ ЛЕТ</t>
  </si>
  <si>
    <t>00011608000010000140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</si>
  <si>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</si>
  <si>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00011700000000000000</t>
  </si>
  <si>
    <t>ПРОЧИЕ НЕНАЛОГОВЫЕ ДОХОДЫ</t>
  </si>
  <si>
    <t>00011701050050000180</t>
  </si>
  <si>
    <t xml:space="preserve">Невыясненные поступления, зачисляемые в бюджеты муниципальных районов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</si>
  <si>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</si>
  <si>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</si>
  <si>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</si>
  <si>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</si>
  <si>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</si>
  <si>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</si>
  <si>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</si>
  <si>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</si>
  <si>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</si>
  <si>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</si>
  <si>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</si>
  <si>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</si>
  <si>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</si>
  <si>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00010601000000000110</t>
  </si>
  <si>
    <t>00010601030050000110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</si>
  <si>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</si>
  <si>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</si>
  <si>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Налог, взимаемый в связи с применением патентной системы налогообложения, зачисляемый в бюджеты муниципальных районов</t>
  </si>
  <si>
    <t>00010606033050000110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</si>
  <si>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</si>
  <si>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</si>
  <si>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</si>
  <si>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</si>
  <si>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</si>
  <si>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</si>
  <si>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</si>
  <si>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</si>
  <si>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</si>
  <si>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</si>
  <si>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</si>
  <si>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</si>
  <si>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</si>
  <si>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</si>
  <si>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</si>
  <si>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</si>
  <si>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</si>
  <si>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</si>
  <si>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</si>
  <si>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</si>
  <si>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</si>
  <si>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</si>
  <si>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</si>
  <si>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00011630030010000140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</si>
  <si>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</si>
  <si>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</t>
  </si>
  <si>
    <t>Прочие денежные взыскания (штрафы) за правонарушения в области дорожного движения</t>
  </si>
  <si>
    <t>00020000000000000000</t>
  </si>
  <si>
    <t>БЕЗВОЗМЕЗДНЫЕ ПОСТУПЛЕНИЯ</t>
  </si>
  <si>
    <t>00020200000000000151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</si>
  <si>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</si>
  <si>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</si>
  <si>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</si>
  <si>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>00020201001050000151</t>
  </si>
  <si>
    <t>Дотации бюджетам муниципальных районов на выравнивание  бюджетной обеспеченности</t>
  </si>
  <si>
    <t>00020201003050000151</t>
  </si>
  <si>
    <t>Дотации бюджетам муниципальных районов на поддержку мер по обеспечению сбалансированности бюджетов</t>
  </si>
  <si>
    <t>00020201999050000151</t>
  </si>
  <si>
    <t>Прочие дотации бюджетам муниципальных районов</t>
  </si>
  <si>
    <t>00020202000000000151</t>
  </si>
  <si>
    <t>Субсидии бюджетам бюджетной системы Российской Федерации (межбюджетные субсидии)</t>
  </si>
  <si>
    <t>00020202008050000151</t>
  </si>
  <si>
    <t>Субсидии бюджетам муниципальных районов на обеспечение жильем молодых семей</t>
  </si>
  <si>
    <t>00020202041050000151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</si>
  <si>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</si>
  <si>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00020202051050000151</t>
  </si>
  <si>
    <t xml:space="preserve">Субсидии бюджетам муниципальных районов на реализацию федеральных целевых программ
</t>
  </si>
  <si>
    <t>00020202077050000151</t>
  </si>
  <si>
    <t>Субсидии бюджетам муниципальных районов на  cофинансирование капитальных вложений в объекты муниципальной собственности</t>
  </si>
  <si>
    <t>00020202999050000151</t>
  </si>
  <si>
    <t>Прочие субсидии бюджетам муниципальных районов</t>
  </si>
  <si>
    <t>00020203000000000151</t>
  </si>
  <si>
    <t xml:space="preserve">Субвенции бюджетам субъектов Российской Федерации и муниципальных образований </t>
  </si>
  <si>
    <t>00020203003050000151</t>
  </si>
  <si>
    <t>Субвенции бюджетам муниципальных районов на государственную регистрацию актов гражданского состояния</t>
  </si>
  <si>
    <t>00020203007050000151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</si>
  <si>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</si>
  <si>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</si>
  <si>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</si>
  <si>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00020203024050000151</t>
  </si>
  <si>
    <t>Субвенции бюджетам муниципальных районов на выполнение передаваемых полномочий субъектов Российской Федерации</t>
  </si>
  <si>
    <t>00020203029050000151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</si>
  <si>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</si>
  <si>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00020203070050000151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</si>
  <si>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</si>
  <si>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00020203119050000151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</si>
  <si>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</si>
  <si>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00020204000000000151</t>
  </si>
  <si>
    <t>Иные межбюджетные трансферты</t>
  </si>
  <si>
    <t>00020204012050000151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</si>
  <si>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</si>
  <si>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</si>
  <si>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</si>
  <si>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</si>
  <si>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</si>
  <si>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00020204999050000151</t>
  </si>
  <si>
    <t>Прочие межбюджетные трансферты, передаваемые бюджетам муниципальных районов</t>
  </si>
  <si>
    <t>00021800000000000000</t>
  </si>
  <si>
    <t>00021805010050000151</t>
  </si>
  <si>
    <t>Доходы бюджетов муниципальных районов от возврата остатков субсидий,субвенций и иных межбюджетных трансфертов, имеющих целевое назначение, прошлых лет из бюджетов поселений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</si>
  <si>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</si>
  <si>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00011406000000000430</t>
  </si>
  <si>
    <t xml:space="preserve">Доходы от продажи земельных участков, находящихся в государственной и муниципальной собственности
</t>
  </si>
  <si>
    <t>00021905000050000151</t>
  </si>
  <si>
    <t>00011406025050000430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</si>
  <si>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</si>
  <si>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00010504020020000110</t>
  </si>
  <si>
    <t>00011105025050000120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</si>
  <si>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</si>
  <si>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</si>
  <si>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</si>
  <si>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00011633050050000140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</si>
  <si>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</si>
  <si>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Возврат остатков субсидий, субвенций  и иных межбюджетных трансфертов, имеющих целевое назначение, прошлых лет из бюджетов муниципальных районов
</t>
  </si>
  <si>
    <t>План на 2016 год (тыс.руб.)</t>
  </si>
  <si>
    <t>Доходы бюджета Октябрьского района на 2016 год</t>
  </si>
  <si>
    <t>по РД от 16.12.2015 №28</t>
  </si>
  <si>
    <t>по РД от 17.02.2016 №69</t>
  </si>
  <si>
    <t>по РД от 07.09.2016 №125</t>
  </si>
  <si>
    <t>по РД от 01.06.2016 №104</t>
  </si>
  <si>
    <t>по РД от 21.10.2016 №142</t>
  </si>
  <si>
    <t>по РД от 16.12.2016 №150</t>
  </si>
  <si>
    <t>Распределение  бюджетных ассигнований по разделам и подразделам классификации расходов бюджета Октябрьского  района на 2016 год</t>
  </si>
  <si>
    <t>Наименование</t>
  </si>
  <si>
    <t>Рз</t>
  </si>
  <si>
    <t>ПР</t>
  </si>
  <si>
    <t>План на 2016 год (тыс.рублей)</t>
  </si>
  <si>
    <t>РД от 16.12.2015 № 28</t>
  </si>
  <si>
    <t>РД от 17.02.2016 № 69</t>
  </si>
  <si>
    <t>РД от 01.06.2016 № 104</t>
  </si>
  <si>
    <t>РД от 07.09.2016 № 125</t>
  </si>
  <si>
    <t>РД от 21.10.2016 № 142</t>
  </si>
  <si>
    <t>РД от 16.12.2016 № 150</t>
  </si>
  <si>
    <t>Общегосударственные вопросы</t>
  </si>
  <si>
    <t/>
  </si>
  <si>
    <t>Функционирование высшего должностного лица субъекта Российской Федерации и 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</si>
  <si>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</si>
  <si>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</si>
  <si>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</si>
  <si>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</si>
  <si>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</si>
  <si>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</si>
  <si>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 оборона</t>
  </si>
  <si>
    <t>Мобилизационная  и вневойсковая  подготовка</t>
  </si>
  <si>
    <t>Национальная безопасность и правоохранительная деятельность</t>
  </si>
  <si>
    <t>Органы юстиции</t>
  </si>
  <si>
    <t>Защита населения  и территории от   чрезвычайных ситуаций природного и техногенного характера, гражданская оборона</t>
  </si>
  <si>
    <t>Другие вопросы  в области  национальной 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</si>
  <si>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</si>
  <si>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</si>
  <si>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</si>
  <si>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</si>
  <si>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 дорожные фонды )</t>
  </si>
  <si>
    <t>Связь 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</si>
  <si>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</si>
  <si>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</si>
  <si>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</si>
  <si>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</si>
  <si>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</si>
  <si>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 жилищно-коммунального  хозяйства</t>
  </si>
  <si>
    <t>Образование</t>
  </si>
  <si>
    <t>Дошкольное 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</si>
  <si>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</si>
  <si>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</si>
  <si>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</si>
  <si>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</si>
  <si>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</si>
  <si>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Кинематография</t>
  </si>
  <si>
    <t xml:space="preserve">Другие вопросы в области культуры, кинематографии 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</si>
  <si>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</si>
  <si>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</si>
  <si>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</si>
  <si>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</si>
  <si>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</si>
  <si>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</si>
  <si>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 вопросы в области  социальной  политики</t>
  </si>
  <si>
    <t>Физическая культура  и  спорт</t>
  </si>
  <si>
    <t xml:space="preserve">Физическая культура  </t>
  </si>
  <si>
    <t>Массовый  спорт</t>
  </si>
  <si>
    <t>Средства массовой  информации</t>
  </si>
  <si>
    <t>Телевидение и радиовещание</t>
  </si>
  <si>
    <t>Обслуживание государственного и  муниципального долга</t>
  </si>
  <si>
    <t>Облуживание внутреннего государственного и муниципального  долга</t>
  </si>
  <si>
    <t>Межбюджетные  трансферты бюджетам субъектов Российской  Федерации  и муниципальных образований общего  характера</t>
  </si>
  <si>
    <t>Дотации на выравнивание бюджетной 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</si>
  <si>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</si>
  <si>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</si>
  <si>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</si>
  <si>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Сведения о внесенных изменениях в РД от 16.12.2015 №28 "Обюджете муниципального образования Октябрьский район на 2016 год"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</si>
</sst>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_ ;[Red]\-#,##0.0\ "/>
    <numFmt numFmtId="184" formatCode="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4" borderId="12" xfId="55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7" fillId="34" borderId="12" xfId="0" applyFont="1" applyFill="1" applyBorder="1" applyAlignment="1">
      <alignment horizontal="justify" vertical="top" wrapText="1"/>
    </xf>
    <xf numFmtId="0" fontId="3" fillId="34" borderId="12" xfId="55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55" applyFont="1" applyFill="1" applyBorder="1" applyAlignment="1">
      <alignment vertical="top" wrapText="1"/>
      <protection/>
    </xf>
    <xf numFmtId="0" fontId="2" fillId="6" borderId="12" xfId="0" applyFont="1" applyFill="1" applyBorder="1" applyAlignment="1">
      <alignment vertical="top"/>
    </xf>
    <xf numFmtId="49" fontId="1" fillId="35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vertical="top" wrapText="1"/>
    </xf>
    <xf numFmtId="0" fontId="2" fillId="16" borderId="1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176" fontId="2" fillId="6" borderId="11" xfId="0" applyNumberFormat="1" applyFont="1" applyFill="1" applyBorder="1" applyAlignment="1">
      <alignment horizontal="right" vertical="top"/>
    </xf>
    <xf numFmtId="176" fontId="1" fillId="0" borderId="11" xfId="0" applyNumberFormat="1" applyFont="1" applyFill="1" applyBorder="1" applyAlignment="1">
      <alignment horizontal="right" vertical="top"/>
    </xf>
    <xf numFmtId="0" fontId="2" fillId="6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16" borderId="11" xfId="0" applyNumberFormat="1" applyFont="1" applyFill="1" applyBorder="1" applyAlignment="1">
      <alignment horizontal="left" vertical="top" wrapText="1"/>
    </xf>
    <xf numFmtId="49" fontId="2" fillId="6" borderId="11" xfId="0" applyNumberFormat="1" applyFont="1" applyFill="1" applyBorder="1" applyAlignment="1">
      <alignment horizontal="left" vertical="top" wrapText="1"/>
    </xf>
    <xf numFmtId="49" fontId="2" fillId="6" borderId="1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" fillId="34" borderId="13" xfId="56" applyNumberFormat="1" applyFont="1" applyFill="1" applyBorder="1" applyAlignment="1">
      <alignment horizontal="left" vertical="top" wrapText="1"/>
      <protection/>
    </xf>
    <xf numFmtId="49" fontId="3" fillId="34" borderId="11" xfId="55" applyNumberFormat="1" applyFont="1" applyFill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/>
    </xf>
    <xf numFmtId="49" fontId="1" fillId="34" borderId="11" xfId="55" applyNumberFormat="1" applyFont="1" applyFill="1" applyBorder="1" applyAlignment="1">
      <alignment horizontal="left" vertical="top"/>
      <protection/>
    </xf>
    <xf numFmtId="49" fontId="2" fillId="6" borderId="11" xfId="0" applyNumberFormat="1" applyFont="1" applyFill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55" applyNumberFormat="1" applyFont="1" applyFill="1" applyBorder="1" applyAlignment="1">
      <alignment horizontal="left" vertical="top" wrapText="1"/>
      <protection/>
    </xf>
    <xf numFmtId="176" fontId="2" fillId="6" borderId="11" xfId="0" applyNumberFormat="1" applyFont="1" applyFill="1" applyBorder="1" applyAlignment="1">
      <alignment horizontal="right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176" fontId="3" fillId="33" borderId="11" xfId="0" applyNumberFormat="1" applyFont="1" applyFill="1" applyBorder="1" applyAlignment="1">
      <alignment horizontal="right" vertical="top" wrapText="1"/>
    </xf>
    <xf numFmtId="49" fontId="2" fillId="10" borderId="11" xfId="0" applyNumberFormat="1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vertical="top"/>
    </xf>
    <xf numFmtId="0" fontId="2" fillId="6" borderId="12" xfId="0" applyFont="1" applyFill="1" applyBorder="1" applyAlignment="1">
      <alignment horizontal="justify" vertical="top" wrapText="1"/>
    </xf>
    <xf numFmtId="49" fontId="3" fillId="6" borderId="11" xfId="0" applyNumberFormat="1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vertical="top" wrapText="1"/>
    </xf>
    <xf numFmtId="176" fontId="3" fillId="6" borderId="11" xfId="0" applyNumberFormat="1" applyFont="1" applyFill="1" applyBorder="1" applyAlignment="1">
      <alignment horizontal="right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3" fillId="6" borderId="13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vertical="top" wrapText="1"/>
    </xf>
    <xf numFmtId="176" fontId="1" fillId="0" borderId="0" xfId="0" applyNumberFormat="1" applyFont="1" applyFill="1" applyAlignment="1">
      <alignment/>
    </xf>
    <xf numFmtId="176" fontId="2" fillId="10" borderId="11" xfId="0" applyNumberFormat="1" applyFont="1" applyFill="1" applyBorder="1" applyAlignment="1">
      <alignment horizontal="right" vertical="top"/>
    </xf>
    <xf numFmtId="176" fontId="2" fillId="35" borderId="11" xfId="0" applyNumberFormat="1" applyFont="1" applyFill="1" applyBorder="1" applyAlignment="1">
      <alignment horizontal="right" vertical="top"/>
    </xf>
    <xf numFmtId="176" fontId="2" fillId="16" borderId="11" xfId="0" applyNumberFormat="1" applyFont="1" applyFill="1" applyBorder="1" applyAlignment="1">
      <alignment horizontal="right" vertical="top"/>
    </xf>
    <xf numFmtId="176" fontId="2" fillId="6" borderId="11" xfId="0" applyNumberFormat="1" applyFont="1" applyFill="1" applyBorder="1" applyAlignment="1">
      <alignment wrapText="1"/>
    </xf>
    <xf numFmtId="176" fontId="3" fillId="0" borderId="1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vertical="top" wrapText="1"/>
    </xf>
    <xf numFmtId="176" fontId="1" fillId="0" borderId="12" xfId="0" applyNumberFormat="1" applyFont="1" applyFill="1" applyBorder="1" applyAlignment="1">
      <alignment horizontal="right" vertical="top" wrapText="1"/>
    </xf>
    <xf numFmtId="176" fontId="47" fillId="34" borderId="12" xfId="0" applyNumberFormat="1" applyFont="1" applyFill="1" applyBorder="1" applyAlignment="1">
      <alignment horizontal="righ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176" fontId="3" fillId="34" borderId="12" xfId="55" applyNumberFormat="1" applyFont="1" applyFill="1" applyBorder="1" applyAlignment="1">
      <alignment horizontal="right" vertical="top" wrapText="1"/>
      <protection/>
    </xf>
    <xf numFmtId="176" fontId="3" fillId="33" borderId="12" xfId="0" applyNumberFormat="1" applyFont="1" applyFill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3" fillId="0" borderId="12" xfId="0" applyNumberFormat="1" applyFont="1" applyBorder="1" applyAlignment="1">
      <alignment horizontal="right" vertical="top" wrapText="1"/>
    </xf>
    <xf numFmtId="176" fontId="1" fillId="34" borderId="12" xfId="55" applyNumberFormat="1" applyFont="1" applyFill="1" applyBorder="1" applyAlignment="1">
      <alignment horizontal="right" vertical="top" wrapText="1"/>
      <protection/>
    </xf>
    <xf numFmtId="176" fontId="1" fillId="0" borderId="12" xfId="55" applyNumberFormat="1" applyFont="1" applyFill="1" applyBorder="1" applyAlignment="1">
      <alignment horizontal="right" vertical="top" wrapText="1"/>
      <protection/>
    </xf>
    <xf numFmtId="176" fontId="2" fillId="6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57" applyFont="1" applyProtection="1">
      <alignment/>
      <protection hidden="1"/>
    </xf>
    <xf numFmtId="0" fontId="1" fillId="0" borderId="0" xfId="0" applyFont="1" applyAlignment="1">
      <alignment/>
    </xf>
    <xf numFmtId="0" fontId="2" fillId="0" borderId="0" xfId="57" applyNumberFormat="1" applyFont="1" applyFill="1" applyAlignment="1" applyProtection="1">
      <alignment horizontal="center" wrapText="1"/>
      <protection hidden="1"/>
    </xf>
    <xf numFmtId="0" fontId="1" fillId="0" borderId="0" xfId="57" applyNumberFormat="1" applyFont="1" applyFill="1" applyBorder="1" applyAlignment="1" applyProtection="1">
      <alignment/>
      <protection hidden="1"/>
    </xf>
    <xf numFmtId="0" fontId="2" fillId="0" borderId="0" xfId="57" applyNumberFormat="1" applyFont="1" applyFill="1" applyBorder="1" applyAlignment="1" applyProtection="1">
      <alignment horizontal="centerContinuous"/>
      <protection hidden="1"/>
    </xf>
    <xf numFmtId="0" fontId="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2" fillId="36" borderId="13" xfId="57" applyNumberFormat="1" applyFont="1" applyFill="1" applyBorder="1" applyAlignment="1" applyProtection="1">
      <alignment wrapText="1"/>
      <protection hidden="1"/>
    </xf>
    <xf numFmtId="184" fontId="2" fillId="36" borderId="13" xfId="57" applyNumberFormat="1" applyFont="1" applyFill="1" applyBorder="1" applyAlignment="1" applyProtection="1">
      <alignment wrapText="1"/>
      <protection hidden="1"/>
    </xf>
    <xf numFmtId="176" fontId="2" fillId="36" borderId="11" xfId="57" applyNumberFormat="1" applyFont="1" applyFill="1" applyBorder="1" applyAlignment="1" applyProtection="1">
      <alignment horizontal="center"/>
      <protection hidden="1"/>
    </xf>
    <xf numFmtId="0" fontId="1" fillId="0" borderId="11" xfId="57" applyNumberFormat="1" applyFont="1" applyFill="1" applyBorder="1" applyAlignment="1" applyProtection="1">
      <alignment wrapText="1"/>
      <protection hidden="1"/>
    </xf>
    <xf numFmtId="184" fontId="1" fillId="0" borderId="11" xfId="57" applyNumberFormat="1" applyFont="1" applyFill="1" applyBorder="1" applyAlignment="1" applyProtection="1">
      <alignment wrapText="1"/>
      <protection hidden="1"/>
    </xf>
    <xf numFmtId="43" fontId="1" fillId="0" borderId="11" xfId="57" applyNumberFormat="1" applyFont="1" applyFill="1" applyBorder="1" applyAlignment="1" applyProtection="1">
      <alignment horizontal="center"/>
      <protection hidden="1"/>
    </xf>
    <xf numFmtId="43" fontId="1" fillId="0" borderId="11" xfId="0" applyNumberFormat="1" applyFont="1" applyFill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13" xfId="57" applyNumberFormat="1" applyFont="1" applyFill="1" applyBorder="1" applyAlignment="1" applyProtection="1">
      <alignment horizontal="center"/>
      <protection hidden="1"/>
    </xf>
    <xf numFmtId="43" fontId="1" fillId="0" borderId="13" xfId="0" applyNumberFormat="1" applyFont="1" applyFill="1" applyBorder="1" applyAlignment="1">
      <alignment/>
    </xf>
    <xf numFmtId="43" fontId="1" fillId="0" borderId="13" xfId="0" applyNumberFormat="1" applyFont="1" applyBorder="1" applyAlignment="1">
      <alignment/>
    </xf>
    <xf numFmtId="0" fontId="2" fillId="36" borderId="11" xfId="57" applyNumberFormat="1" applyFont="1" applyFill="1" applyBorder="1" applyAlignment="1" applyProtection="1">
      <alignment wrapText="1"/>
      <protection hidden="1"/>
    </xf>
    <xf numFmtId="184" fontId="2" fillId="36" borderId="11" xfId="57" applyNumberFormat="1" applyFont="1" applyFill="1" applyBorder="1" applyAlignment="1" applyProtection="1">
      <alignment wrapText="1"/>
      <protection hidden="1"/>
    </xf>
    <xf numFmtId="184" fontId="1" fillId="36" borderId="11" xfId="57" applyNumberFormat="1" applyFont="1" applyFill="1" applyBorder="1" applyAlignment="1" applyProtection="1">
      <alignment wrapText="1"/>
      <protection hidden="1"/>
    </xf>
    <xf numFmtId="43" fontId="2" fillId="36" borderId="11" xfId="57" applyNumberFormat="1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>
      <alignment wrapText="1"/>
    </xf>
    <xf numFmtId="43" fontId="1" fillId="33" borderId="11" xfId="58" applyNumberFormat="1" applyFont="1" applyFill="1" applyBorder="1" applyAlignment="1" applyProtection="1">
      <alignment horizontal="center"/>
      <protection hidden="1"/>
    </xf>
    <xf numFmtId="43" fontId="1" fillId="33" borderId="11" xfId="57" applyNumberFormat="1" applyFont="1" applyFill="1" applyBorder="1" applyAlignment="1" applyProtection="1">
      <alignment horizontal="center"/>
      <protection hidden="1"/>
    </xf>
    <xf numFmtId="0" fontId="1" fillId="0" borderId="12" xfId="57" applyNumberFormat="1" applyFont="1" applyFill="1" applyBorder="1" applyAlignment="1" applyProtection="1">
      <alignment wrapText="1"/>
      <protection hidden="1"/>
    </xf>
    <xf numFmtId="43" fontId="1" fillId="33" borderId="16" xfId="57" applyNumberFormat="1" applyFont="1" applyFill="1" applyBorder="1" applyAlignment="1" applyProtection="1">
      <alignment horizontal="center"/>
      <protection hidden="1"/>
    </xf>
    <xf numFmtId="0" fontId="2" fillId="36" borderId="12" xfId="57" applyNumberFormat="1" applyFont="1" applyFill="1" applyBorder="1" applyAlignment="1" applyProtection="1">
      <alignment wrapText="1"/>
      <protection hidden="1"/>
    </xf>
    <xf numFmtId="43" fontId="2" fillId="36" borderId="16" xfId="57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>
      <alignment wrapText="1"/>
    </xf>
    <xf numFmtId="0" fontId="2" fillId="35" borderId="12" xfId="57" applyNumberFormat="1" applyFont="1" applyFill="1" applyBorder="1" applyAlignment="1" applyProtection="1">
      <alignment horizontal="left"/>
      <protection hidden="1"/>
    </xf>
    <xf numFmtId="0" fontId="2" fillId="35" borderId="11" xfId="57" applyNumberFormat="1" applyFont="1" applyFill="1" applyBorder="1" applyAlignment="1" applyProtection="1">
      <alignment horizontal="left"/>
      <protection hidden="1"/>
    </xf>
    <xf numFmtId="43" fontId="2" fillId="35" borderId="11" xfId="57" applyNumberFormat="1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9" fontId="2" fillId="0" borderId="11" xfId="6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5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" fillId="0" borderId="0" xfId="57" applyNumberFormat="1" applyFont="1" applyFill="1" applyBorder="1" applyAlignment="1" applyProtection="1">
      <alignment horizontal="right"/>
      <protection hidden="1"/>
    </xf>
    <xf numFmtId="0" fontId="47" fillId="0" borderId="0" xfId="0" applyFont="1" applyBorder="1" applyAlignment="1">
      <alignment/>
    </xf>
    <xf numFmtId="0" fontId="2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48" fillId="0" borderId="13" xfId="0" applyFont="1" applyBorder="1" applyAlignment="1">
      <alignment vertical="center" wrapText="1"/>
    </xf>
    <xf numFmtId="0" fontId="1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>
      <alignment horizontal="center" vertical="center" wrapText="1"/>
    </xf>
    <xf numFmtId="0" fontId="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" xfId="55"/>
    <cellStyle name="Обычный 26" xfId="56"/>
    <cellStyle name="Обычный_Tmp2" xfId="57"/>
    <cellStyle name="Обычный_Tmp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2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21.25390625" style="2" customWidth="1"/>
    <col min="2" max="2" width="61.125" style="2" customWidth="1"/>
    <col min="3" max="3" width="11.875" style="2" customWidth="1"/>
    <col min="4" max="4" width="12.25390625" style="2" customWidth="1"/>
    <col min="5" max="5" width="11.625" style="2" customWidth="1"/>
    <col min="6" max="6" width="11.25390625" style="2" customWidth="1"/>
    <col min="7" max="7" width="12.125" style="2" customWidth="1"/>
    <col min="8" max="8" width="12.25390625" style="2" customWidth="1"/>
    <col min="9" max="16384" width="9.125" style="2" customWidth="1"/>
  </cols>
  <sheetData>
    <row r="2" spans="1:8" ht="38.25" customHeight="1">
      <c r="A2" s="110" t="s">
        <v>283</v>
      </c>
      <c r="B2" s="111"/>
      <c r="C2" s="111"/>
      <c r="D2" s="111"/>
      <c r="E2" s="111"/>
      <c r="F2" s="111"/>
      <c r="G2" s="111"/>
      <c r="H2" s="111"/>
    </row>
    <row r="3" spans="2:8" ht="12.75">
      <c r="B3" s="108"/>
      <c r="C3" s="108"/>
      <c r="D3" s="108"/>
      <c r="E3" s="108"/>
      <c r="F3" s="108"/>
      <c r="G3" s="108"/>
      <c r="H3" s="108"/>
    </row>
    <row r="4" spans="1:8" ht="15.75">
      <c r="A4" s="107" t="s">
        <v>210</v>
      </c>
      <c r="B4" s="107"/>
      <c r="C4" s="107"/>
      <c r="D4" s="107"/>
      <c r="E4" s="107"/>
      <c r="F4" s="107"/>
      <c r="G4" s="107"/>
      <c r="H4" s="107"/>
    </row>
    <row r="5" spans="1:7" ht="15.75">
      <c r="A5" s="25"/>
      <c r="B5" s="25"/>
      <c r="C5" s="25"/>
      <c r="D5" s="25"/>
      <c r="E5" s="25"/>
      <c r="F5" s="25"/>
      <c r="G5" s="25"/>
    </row>
    <row r="6" spans="1:10" ht="12.75" customHeight="1">
      <c r="A6" s="112" t="s">
        <v>86</v>
      </c>
      <c r="B6" s="112" t="s">
        <v>13</v>
      </c>
      <c r="C6" s="109" t="s">
        <v>209</v>
      </c>
      <c r="D6" s="109"/>
      <c r="E6" s="109"/>
      <c r="F6" s="109"/>
      <c r="G6" s="109"/>
      <c r="H6" s="109"/>
      <c r="J6" s="52"/>
    </row>
    <row r="7" spans="1:8" ht="6.75" customHeight="1">
      <c r="A7" s="113"/>
      <c r="B7" s="113"/>
      <c r="C7" s="109"/>
      <c r="D7" s="109"/>
      <c r="E7" s="109"/>
      <c r="F7" s="109"/>
      <c r="G7" s="109"/>
      <c r="H7" s="109"/>
    </row>
    <row r="8" spans="1:8" ht="9.75" customHeight="1">
      <c r="A8" s="113"/>
      <c r="B8" s="113"/>
      <c r="C8" s="109"/>
      <c r="D8" s="109"/>
      <c r="E8" s="109"/>
      <c r="F8" s="109"/>
      <c r="G8" s="109"/>
      <c r="H8" s="109"/>
    </row>
    <row r="9" spans="1:8" ht="39.75" customHeight="1">
      <c r="A9" s="114"/>
      <c r="B9" s="114"/>
      <c r="C9" s="60" t="s">
        <v>211</v>
      </c>
      <c r="D9" s="60" t="s">
        <v>212</v>
      </c>
      <c r="E9" s="60" t="s">
        <v>214</v>
      </c>
      <c r="F9" s="60" t="s">
        <v>213</v>
      </c>
      <c r="G9" s="60" t="s">
        <v>215</v>
      </c>
      <c r="H9" s="73" t="s">
        <v>216</v>
      </c>
    </row>
    <row r="10" spans="1:8" ht="12.75">
      <c r="A10" s="27" t="s">
        <v>1</v>
      </c>
      <c r="B10" s="20" t="s">
        <v>52</v>
      </c>
      <c r="C10" s="55">
        <f aca="true" t="shared" si="0" ref="C10:H10">C11+C16+C21+C29+C34+C38+C48+C54+C57+C65+C67+C79</f>
        <v>673855</v>
      </c>
      <c r="D10" s="55">
        <f t="shared" si="0"/>
        <v>680802.4</v>
      </c>
      <c r="E10" s="55">
        <f t="shared" si="0"/>
        <v>703606.5999999999</v>
      </c>
      <c r="F10" s="55">
        <f t="shared" si="0"/>
        <v>742768.4</v>
      </c>
      <c r="G10" s="55">
        <f t="shared" si="0"/>
        <v>779163.1</v>
      </c>
      <c r="H10" s="55">
        <f t="shared" si="0"/>
        <v>820697.7999999999</v>
      </c>
    </row>
    <row r="11" spans="1:10" ht="12.75">
      <c r="A11" s="28" t="s">
        <v>4</v>
      </c>
      <c r="B11" s="19" t="s">
        <v>32</v>
      </c>
      <c r="C11" s="56">
        <f aca="true" t="shared" si="1" ref="C11:H11">C12+C13+C14+C15</f>
        <v>483100</v>
      </c>
      <c r="D11" s="56">
        <f t="shared" si="1"/>
        <v>483100</v>
      </c>
      <c r="E11" s="56">
        <f t="shared" si="1"/>
        <v>483100</v>
      </c>
      <c r="F11" s="56">
        <f t="shared" si="1"/>
        <v>498346</v>
      </c>
      <c r="G11" s="56">
        <f t="shared" si="1"/>
        <v>498346</v>
      </c>
      <c r="H11" s="56">
        <f t="shared" si="1"/>
        <v>498346</v>
      </c>
      <c r="J11" s="52"/>
    </row>
    <row r="12" spans="1:10" ht="55.5" customHeight="1">
      <c r="A12" s="26" t="s">
        <v>80</v>
      </c>
      <c r="B12" s="5" t="s">
        <v>101</v>
      </c>
      <c r="C12" s="61">
        <v>474250</v>
      </c>
      <c r="D12" s="61">
        <v>474250</v>
      </c>
      <c r="E12" s="61">
        <v>470000</v>
      </c>
      <c r="F12" s="61">
        <v>485000</v>
      </c>
      <c r="G12" s="61">
        <v>485000</v>
      </c>
      <c r="H12" s="23">
        <v>484850</v>
      </c>
      <c r="J12" s="52"/>
    </row>
    <row r="13" spans="1:8" ht="69" customHeight="1">
      <c r="A13" s="26" t="s">
        <v>79</v>
      </c>
      <c r="B13" s="5" t="s">
        <v>102</v>
      </c>
      <c r="C13" s="61">
        <v>230</v>
      </c>
      <c r="D13" s="61">
        <v>230</v>
      </c>
      <c r="E13" s="61">
        <v>230</v>
      </c>
      <c r="F13" s="61">
        <v>476</v>
      </c>
      <c r="G13" s="61">
        <v>500</v>
      </c>
      <c r="H13" s="23">
        <v>720</v>
      </c>
    </row>
    <row r="14" spans="1:8" ht="41.25" customHeight="1">
      <c r="A14" s="26" t="s">
        <v>78</v>
      </c>
      <c r="B14" s="5" t="s">
        <v>103</v>
      </c>
      <c r="C14" s="61">
        <v>520</v>
      </c>
      <c r="D14" s="61">
        <v>520</v>
      </c>
      <c r="E14" s="61">
        <v>520</v>
      </c>
      <c r="F14" s="61">
        <v>520</v>
      </c>
      <c r="G14" s="61">
        <v>496</v>
      </c>
      <c r="H14" s="23">
        <v>426</v>
      </c>
    </row>
    <row r="15" spans="1:8" ht="66.75" customHeight="1">
      <c r="A15" s="26" t="s">
        <v>77</v>
      </c>
      <c r="B15" s="5" t="s">
        <v>104</v>
      </c>
      <c r="C15" s="61">
        <v>8100</v>
      </c>
      <c r="D15" s="61">
        <v>8100</v>
      </c>
      <c r="E15" s="61">
        <v>12350</v>
      </c>
      <c r="F15" s="61">
        <v>12350</v>
      </c>
      <c r="G15" s="61">
        <v>12350</v>
      </c>
      <c r="H15" s="23">
        <v>12350</v>
      </c>
    </row>
    <row r="16" spans="1:10" ht="15" customHeight="1">
      <c r="A16" s="29" t="s">
        <v>56</v>
      </c>
      <c r="B16" s="19" t="s">
        <v>57</v>
      </c>
      <c r="C16" s="40">
        <f aca="true" t="shared" si="2" ref="C16:H16">C17+C18+C19+C20</f>
        <v>34880</v>
      </c>
      <c r="D16" s="40">
        <f t="shared" si="2"/>
        <v>35821</v>
      </c>
      <c r="E16" s="40">
        <f t="shared" si="2"/>
        <v>35821</v>
      </c>
      <c r="F16" s="40">
        <f t="shared" si="2"/>
        <v>35221</v>
      </c>
      <c r="G16" s="40">
        <f t="shared" si="2"/>
        <v>38021</v>
      </c>
      <c r="H16" s="40">
        <f t="shared" si="2"/>
        <v>46680.2</v>
      </c>
      <c r="J16" s="52"/>
    </row>
    <row r="17" spans="1:8" ht="55.5" customHeight="1">
      <c r="A17" s="30" t="s">
        <v>76</v>
      </c>
      <c r="B17" s="5" t="s">
        <v>105</v>
      </c>
      <c r="C17" s="61">
        <v>12800</v>
      </c>
      <c r="D17" s="61">
        <v>12800</v>
      </c>
      <c r="E17" s="61">
        <v>12800</v>
      </c>
      <c r="F17" s="61">
        <v>12200</v>
      </c>
      <c r="G17" s="61">
        <v>13000</v>
      </c>
      <c r="H17" s="23">
        <v>16000</v>
      </c>
    </row>
    <row r="18" spans="1:8" ht="69" customHeight="1">
      <c r="A18" s="30" t="s">
        <v>75</v>
      </c>
      <c r="B18" s="5" t="s">
        <v>106</v>
      </c>
      <c r="C18" s="61">
        <v>280</v>
      </c>
      <c r="D18" s="61">
        <v>280</v>
      </c>
      <c r="E18" s="61">
        <v>280</v>
      </c>
      <c r="F18" s="61">
        <v>280</v>
      </c>
      <c r="G18" s="61">
        <v>280</v>
      </c>
      <c r="H18" s="23">
        <v>280.2</v>
      </c>
    </row>
    <row r="19" spans="1:8" ht="53.25" customHeight="1">
      <c r="A19" s="30" t="s">
        <v>74</v>
      </c>
      <c r="B19" s="5" t="s">
        <v>107</v>
      </c>
      <c r="C19" s="61">
        <v>21800</v>
      </c>
      <c r="D19" s="61">
        <v>22741</v>
      </c>
      <c r="E19" s="61">
        <v>22741</v>
      </c>
      <c r="F19" s="61">
        <v>22741</v>
      </c>
      <c r="G19" s="61">
        <v>24741</v>
      </c>
      <c r="H19" s="23">
        <v>30400</v>
      </c>
    </row>
    <row r="20" spans="1:8" ht="28.5" customHeight="1" hidden="1">
      <c r="A20" s="30" t="s">
        <v>73</v>
      </c>
      <c r="B20" s="5" t="s">
        <v>108</v>
      </c>
      <c r="C20" s="61"/>
      <c r="D20" s="61"/>
      <c r="E20" s="61"/>
      <c r="F20" s="61"/>
      <c r="G20" s="61"/>
      <c r="H20" s="23"/>
    </row>
    <row r="21" spans="1:11" ht="12.75">
      <c r="A21" s="28" t="s">
        <v>5</v>
      </c>
      <c r="B21" s="19" t="s">
        <v>31</v>
      </c>
      <c r="C21" s="40">
        <f aca="true" t="shared" si="3" ref="C21:H21">C22+C26+C27+C28</f>
        <v>36142</v>
      </c>
      <c r="D21" s="40">
        <f t="shared" si="3"/>
        <v>36142</v>
      </c>
      <c r="E21" s="40">
        <f t="shared" si="3"/>
        <v>39962</v>
      </c>
      <c r="F21" s="40">
        <f t="shared" si="3"/>
        <v>44565</v>
      </c>
      <c r="G21" s="40">
        <f t="shared" si="3"/>
        <v>44565</v>
      </c>
      <c r="H21" s="40">
        <f t="shared" si="3"/>
        <v>44265</v>
      </c>
      <c r="K21" s="52"/>
    </row>
    <row r="22" spans="1:8" ht="17.25" customHeight="1">
      <c r="A22" s="31" t="s">
        <v>72</v>
      </c>
      <c r="B22" s="7" t="s">
        <v>19</v>
      </c>
      <c r="C22" s="41">
        <f aca="true" t="shared" si="4" ref="C22:H22">C23+C24+C25</f>
        <v>18480</v>
      </c>
      <c r="D22" s="41">
        <f t="shared" si="4"/>
        <v>18480</v>
      </c>
      <c r="E22" s="41">
        <f t="shared" si="4"/>
        <v>22300</v>
      </c>
      <c r="F22" s="41">
        <f t="shared" si="4"/>
        <v>26900</v>
      </c>
      <c r="G22" s="41">
        <f t="shared" si="4"/>
        <v>26900</v>
      </c>
      <c r="H22" s="41">
        <f t="shared" si="4"/>
        <v>26900</v>
      </c>
    </row>
    <row r="23" spans="1:8" ht="27" customHeight="1">
      <c r="A23" s="26" t="s">
        <v>71</v>
      </c>
      <c r="B23" s="8" t="s">
        <v>111</v>
      </c>
      <c r="C23" s="62">
        <v>11800</v>
      </c>
      <c r="D23" s="62">
        <v>11800</v>
      </c>
      <c r="E23" s="62">
        <v>13800</v>
      </c>
      <c r="F23" s="62">
        <v>16000</v>
      </c>
      <c r="G23" s="62">
        <v>16000</v>
      </c>
      <c r="H23" s="23">
        <v>16900</v>
      </c>
    </row>
    <row r="24" spans="1:8" ht="28.5" customHeight="1">
      <c r="A24" s="26" t="s">
        <v>70</v>
      </c>
      <c r="B24" s="8" t="s">
        <v>112</v>
      </c>
      <c r="C24" s="62">
        <v>5500</v>
      </c>
      <c r="D24" s="62">
        <v>5500</v>
      </c>
      <c r="E24" s="62">
        <v>5500</v>
      </c>
      <c r="F24" s="62">
        <v>6100</v>
      </c>
      <c r="G24" s="62">
        <v>6100</v>
      </c>
      <c r="H24" s="23">
        <v>6100</v>
      </c>
    </row>
    <row r="25" spans="1:8" ht="15.75" customHeight="1">
      <c r="A25" s="32" t="s">
        <v>69</v>
      </c>
      <c r="B25" s="9" t="s">
        <v>39</v>
      </c>
      <c r="C25" s="63">
        <v>1180</v>
      </c>
      <c r="D25" s="63">
        <v>1180</v>
      </c>
      <c r="E25" s="63">
        <v>3000</v>
      </c>
      <c r="F25" s="63">
        <v>4800</v>
      </c>
      <c r="G25" s="63">
        <v>4800</v>
      </c>
      <c r="H25" s="23">
        <v>3900</v>
      </c>
    </row>
    <row r="26" spans="1:8" ht="15" customHeight="1">
      <c r="A26" s="31" t="s">
        <v>68</v>
      </c>
      <c r="B26" s="7" t="s">
        <v>16</v>
      </c>
      <c r="C26" s="64">
        <v>16500</v>
      </c>
      <c r="D26" s="64">
        <v>16500</v>
      </c>
      <c r="E26" s="64">
        <v>16500</v>
      </c>
      <c r="F26" s="64">
        <v>16500</v>
      </c>
      <c r="G26" s="64">
        <v>16500</v>
      </c>
      <c r="H26" s="57">
        <v>16200</v>
      </c>
    </row>
    <row r="27" spans="1:8" ht="15.75" customHeight="1">
      <c r="A27" s="33" t="s">
        <v>67</v>
      </c>
      <c r="B27" s="10" t="s">
        <v>40</v>
      </c>
      <c r="C27" s="65">
        <v>62</v>
      </c>
      <c r="D27" s="65">
        <v>62</v>
      </c>
      <c r="E27" s="65">
        <v>62</v>
      </c>
      <c r="F27" s="65">
        <v>65</v>
      </c>
      <c r="G27" s="65">
        <v>65</v>
      </c>
      <c r="H27" s="57">
        <v>65</v>
      </c>
    </row>
    <row r="28" spans="1:8" ht="17.25" customHeight="1">
      <c r="A28" s="33" t="s">
        <v>201</v>
      </c>
      <c r="B28" s="10" t="s">
        <v>113</v>
      </c>
      <c r="C28" s="65">
        <v>1100</v>
      </c>
      <c r="D28" s="65">
        <v>1100</v>
      </c>
      <c r="E28" s="65">
        <v>1100</v>
      </c>
      <c r="F28" s="65">
        <v>1100</v>
      </c>
      <c r="G28" s="65">
        <v>1100</v>
      </c>
      <c r="H28" s="57">
        <v>1100</v>
      </c>
    </row>
    <row r="29" spans="1:8" ht="18.75" customHeight="1">
      <c r="A29" s="28" t="s">
        <v>6</v>
      </c>
      <c r="B29" s="19" t="s">
        <v>33</v>
      </c>
      <c r="C29" s="40">
        <f aca="true" t="shared" si="5" ref="C29:H29">C30+C32</f>
        <v>3200</v>
      </c>
      <c r="D29" s="40">
        <f t="shared" si="5"/>
        <v>3200</v>
      </c>
      <c r="E29" s="40">
        <f t="shared" si="5"/>
        <v>3340</v>
      </c>
      <c r="F29" s="40">
        <f t="shared" si="5"/>
        <v>4240</v>
      </c>
      <c r="G29" s="40">
        <f t="shared" si="5"/>
        <v>4240</v>
      </c>
      <c r="H29" s="40">
        <f t="shared" si="5"/>
        <v>4500</v>
      </c>
    </row>
    <row r="30" spans="1:8" ht="15.75" customHeight="1">
      <c r="A30" s="31" t="s">
        <v>109</v>
      </c>
      <c r="B30" s="11" t="s">
        <v>12</v>
      </c>
      <c r="C30" s="42">
        <f aca="true" t="shared" si="6" ref="C30:H30">C31</f>
        <v>140</v>
      </c>
      <c r="D30" s="42">
        <f t="shared" si="6"/>
        <v>140</v>
      </c>
      <c r="E30" s="42">
        <f t="shared" si="6"/>
        <v>140</v>
      </c>
      <c r="F30" s="42">
        <f t="shared" si="6"/>
        <v>140</v>
      </c>
      <c r="G30" s="42">
        <f t="shared" si="6"/>
        <v>140</v>
      </c>
      <c r="H30" s="42">
        <f t="shared" si="6"/>
        <v>0</v>
      </c>
    </row>
    <row r="31" spans="1:8" ht="40.5" customHeight="1">
      <c r="A31" s="26" t="s">
        <v>110</v>
      </c>
      <c r="B31" s="5" t="s">
        <v>20</v>
      </c>
      <c r="C31" s="61">
        <v>140</v>
      </c>
      <c r="D31" s="61">
        <v>140</v>
      </c>
      <c r="E31" s="61">
        <v>140</v>
      </c>
      <c r="F31" s="61">
        <v>140</v>
      </c>
      <c r="G31" s="61">
        <v>140</v>
      </c>
      <c r="H31" s="23">
        <v>0</v>
      </c>
    </row>
    <row r="32" spans="1:8" ht="17.25" customHeight="1">
      <c r="A32" s="31" t="s">
        <v>66</v>
      </c>
      <c r="B32" s="11" t="s">
        <v>3</v>
      </c>
      <c r="C32" s="42">
        <f aca="true" t="shared" si="7" ref="C32:H32">C33</f>
        <v>3060</v>
      </c>
      <c r="D32" s="42">
        <f t="shared" si="7"/>
        <v>3060</v>
      </c>
      <c r="E32" s="42">
        <f t="shared" si="7"/>
        <v>3200</v>
      </c>
      <c r="F32" s="42">
        <f t="shared" si="7"/>
        <v>4100</v>
      </c>
      <c r="G32" s="42">
        <f t="shared" si="7"/>
        <v>4100</v>
      </c>
      <c r="H32" s="42">
        <f t="shared" si="7"/>
        <v>4500</v>
      </c>
    </row>
    <row r="33" spans="1:8" ht="30.75" customHeight="1">
      <c r="A33" s="26" t="s">
        <v>114</v>
      </c>
      <c r="B33" s="5" t="s">
        <v>115</v>
      </c>
      <c r="C33" s="61">
        <v>3060</v>
      </c>
      <c r="D33" s="61">
        <v>3060</v>
      </c>
      <c r="E33" s="61">
        <v>3200</v>
      </c>
      <c r="F33" s="61">
        <v>4100</v>
      </c>
      <c r="G33" s="61">
        <v>4100</v>
      </c>
      <c r="H33" s="23">
        <v>4500</v>
      </c>
    </row>
    <row r="34" spans="1:8" ht="12.75">
      <c r="A34" s="28" t="s">
        <v>7</v>
      </c>
      <c r="B34" s="19" t="s">
        <v>34</v>
      </c>
      <c r="C34" s="40">
        <f aca="true" t="shared" si="8" ref="C34:H34">C35+C36+C37</f>
        <v>3311</v>
      </c>
      <c r="D34" s="40">
        <f t="shared" si="8"/>
        <v>3311</v>
      </c>
      <c r="E34" s="40">
        <f t="shared" si="8"/>
        <v>3311</v>
      </c>
      <c r="F34" s="40">
        <f t="shared" si="8"/>
        <v>3321.6</v>
      </c>
      <c r="G34" s="40">
        <f t="shared" si="8"/>
        <v>3321.6</v>
      </c>
      <c r="H34" s="40">
        <f t="shared" si="8"/>
        <v>3721.6</v>
      </c>
    </row>
    <row r="35" spans="1:8" ht="40.5" customHeight="1">
      <c r="A35" s="26" t="s">
        <v>65</v>
      </c>
      <c r="B35" s="21" t="s">
        <v>116</v>
      </c>
      <c r="C35" s="67">
        <v>3300</v>
      </c>
      <c r="D35" s="67">
        <v>3300</v>
      </c>
      <c r="E35" s="67">
        <v>3300</v>
      </c>
      <c r="F35" s="67">
        <v>3300</v>
      </c>
      <c r="G35" s="67">
        <v>3300</v>
      </c>
      <c r="H35" s="23">
        <v>3700</v>
      </c>
    </row>
    <row r="36" spans="1:8" ht="28.5" customHeight="1">
      <c r="A36" s="26" t="s">
        <v>55</v>
      </c>
      <c r="B36" s="12" t="s">
        <v>117</v>
      </c>
      <c r="C36" s="68">
        <v>5</v>
      </c>
      <c r="D36" s="68">
        <v>5</v>
      </c>
      <c r="E36" s="68">
        <v>5</v>
      </c>
      <c r="F36" s="68">
        <v>20</v>
      </c>
      <c r="G36" s="68">
        <v>20</v>
      </c>
      <c r="H36" s="23">
        <v>20</v>
      </c>
    </row>
    <row r="37" spans="1:8" ht="66.75" customHeight="1">
      <c r="A37" s="26" t="s">
        <v>64</v>
      </c>
      <c r="B37" s="8" t="s">
        <v>118</v>
      </c>
      <c r="C37" s="62">
        <v>6</v>
      </c>
      <c r="D37" s="62">
        <v>6</v>
      </c>
      <c r="E37" s="62">
        <v>6</v>
      </c>
      <c r="F37" s="62">
        <v>1.6</v>
      </c>
      <c r="G37" s="62">
        <v>1.6</v>
      </c>
      <c r="H37" s="23">
        <v>1.6</v>
      </c>
    </row>
    <row r="38" spans="1:8" ht="25.5">
      <c r="A38" s="28" t="s">
        <v>8</v>
      </c>
      <c r="B38" s="19" t="s">
        <v>35</v>
      </c>
      <c r="C38" s="40">
        <f aca="true" t="shared" si="9" ref="C38:H38">C39+C41+C47+C46+C40</f>
        <v>83466</v>
      </c>
      <c r="D38" s="40">
        <f t="shared" si="9"/>
        <v>85021.5</v>
      </c>
      <c r="E38" s="40">
        <f t="shared" si="9"/>
        <v>89129.2</v>
      </c>
      <c r="F38" s="40">
        <f t="shared" si="9"/>
        <v>100558.7</v>
      </c>
      <c r="G38" s="40">
        <f t="shared" si="9"/>
        <v>100784.7</v>
      </c>
      <c r="H38" s="40">
        <f t="shared" si="9"/>
        <v>121667.7</v>
      </c>
    </row>
    <row r="39" spans="1:8" ht="44.25" customHeight="1">
      <c r="A39" s="31" t="s">
        <v>41</v>
      </c>
      <c r="B39" s="11" t="s">
        <v>96</v>
      </c>
      <c r="C39" s="66">
        <v>366</v>
      </c>
      <c r="D39" s="66">
        <v>366</v>
      </c>
      <c r="E39" s="66">
        <v>366</v>
      </c>
      <c r="F39" s="66">
        <v>295.5</v>
      </c>
      <c r="G39" s="66">
        <v>295.5</v>
      </c>
      <c r="H39" s="57">
        <v>295.5</v>
      </c>
    </row>
    <row r="40" spans="1:8" ht="26.25" customHeight="1">
      <c r="A40" s="34" t="s">
        <v>42</v>
      </c>
      <c r="B40" s="13" t="s">
        <v>97</v>
      </c>
      <c r="C40" s="69">
        <v>0</v>
      </c>
      <c r="D40" s="69">
        <v>55.5</v>
      </c>
      <c r="E40" s="69">
        <v>55.5</v>
      </c>
      <c r="F40" s="69">
        <v>55.5</v>
      </c>
      <c r="G40" s="69">
        <v>55.5</v>
      </c>
      <c r="H40" s="57">
        <f>62.9+5.6</f>
        <v>68.5</v>
      </c>
    </row>
    <row r="41" spans="1:8" ht="67.5" customHeight="1">
      <c r="A41" s="31" t="s">
        <v>15</v>
      </c>
      <c r="B41" s="11" t="s">
        <v>119</v>
      </c>
      <c r="C41" s="41">
        <f aca="true" t="shared" si="10" ref="C41:H41">C42+C43+C45+C44</f>
        <v>73600</v>
      </c>
      <c r="D41" s="41">
        <f t="shared" si="10"/>
        <v>73600</v>
      </c>
      <c r="E41" s="41">
        <f t="shared" si="10"/>
        <v>73704</v>
      </c>
      <c r="F41" s="41">
        <f t="shared" si="10"/>
        <v>78704</v>
      </c>
      <c r="G41" s="41">
        <f t="shared" si="10"/>
        <v>78730</v>
      </c>
      <c r="H41" s="41">
        <f t="shared" si="10"/>
        <v>85300</v>
      </c>
    </row>
    <row r="42" spans="1:8" ht="65.25" customHeight="1">
      <c r="A42" s="35" t="s">
        <v>25</v>
      </c>
      <c r="B42" s="5" t="s">
        <v>121</v>
      </c>
      <c r="C42" s="61">
        <v>57100</v>
      </c>
      <c r="D42" s="61">
        <v>57100</v>
      </c>
      <c r="E42" s="61">
        <v>57100</v>
      </c>
      <c r="F42" s="61">
        <v>58600</v>
      </c>
      <c r="G42" s="61">
        <v>58600</v>
      </c>
      <c r="H42" s="23">
        <v>60500</v>
      </c>
    </row>
    <row r="43" spans="1:8" ht="54.75" customHeight="1">
      <c r="A43" s="35" t="s">
        <v>26</v>
      </c>
      <c r="B43" s="5" t="s">
        <v>122</v>
      </c>
      <c r="C43" s="61">
        <v>4250</v>
      </c>
      <c r="D43" s="61">
        <v>4250</v>
      </c>
      <c r="E43" s="61">
        <v>4250</v>
      </c>
      <c r="F43" s="61">
        <v>6500</v>
      </c>
      <c r="G43" s="61">
        <v>6500</v>
      </c>
      <c r="H43" s="23">
        <v>8500</v>
      </c>
    </row>
    <row r="44" spans="1:8" ht="68.25" customHeight="1">
      <c r="A44" s="35" t="s">
        <v>120</v>
      </c>
      <c r="B44" s="5" t="s">
        <v>123</v>
      </c>
      <c r="C44" s="61">
        <v>12250</v>
      </c>
      <c r="D44" s="61">
        <v>12250</v>
      </c>
      <c r="E44" s="61">
        <v>12250</v>
      </c>
      <c r="F44" s="61">
        <v>13500</v>
      </c>
      <c r="G44" s="61">
        <v>13500</v>
      </c>
      <c r="H44" s="23">
        <v>16000</v>
      </c>
    </row>
    <row r="45" spans="1:8" ht="54.75" customHeight="1">
      <c r="A45" s="36" t="s">
        <v>202</v>
      </c>
      <c r="B45" s="6" t="s">
        <v>203</v>
      </c>
      <c r="C45" s="70">
        <v>0</v>
      </c>
      <c r="D45" s="70">
        <v>0</v>
      </c>
      <c r="E45" s="70">
        <v>104</v>
      </c>
      <c r="F45" s="70">
        <v>104</v>
      </c>
      <c r="G45" s="70">
        <v>130</v>
      </c>
      <c r="H45" s="23">
        <v>300</v>
      </c>
    </row>
    <row r="46" spans="1:8" ht="41.25" customHeight="1">
      <c r="A46" s="31" t="s">
        <v>43</v>
      </c>
      <c r="B46" s="11" t="s">
        <v>44</v>
      </c>
      <c r="C46" s="66">
        <v>0</v>
      </c>
      <c r="D46" s="66">
        <v>0</v>
      </c>
      <c r="E46" s="66">
        <v>3.7</v>
      </c>
      <c r="F46" s="66">
        <v>3.7</v>
      </c>
      <c r="G46" s="66">
        <v>3.7</v>
      </c>
      <c r="H46" s="57">
        <v>3.7</v>
      </c>
    </row>
    <row r="47" spans="1:8" ht="66.75" customHeight="1">
      <c r="A47" s="31" t="s">
        <v>45</v>
      </c>
      <c r="B47" s="11" t="s">
        <v>124</v>
      </c>
      <c r="C47" s="66">
        <v>9500</v>
      </c>
      <c r="D47" s="66">
        <v>11000</v>
      </c>
      <c r="E47" s="66">
        <v>15000</v>
      </c>
      <c r="F47" s="66">
        <v>21500</v>
      </c>
      <c r="G47" s="66">
        <v>21700</v>
      </c>
      <c r="H47" s="57">
        <v>36000</v>
      </c>
    </row>
    <row r="48" spans="1:8" ht="12.75">
      <c r="A48" s="37" t="s">
        <v>10</v>
      </c>
      <c r="B48" s="19" t="s">
        <v>36</v>
      </c>
      <c r="C48" s="22">
        <f aca="true" t="shared" si="11" ref="C48:H48">C49+C50+C51+C52+C53</f>
        <v>6290.5</v>
      </c>
      <c r="D48" s="22">
        <f t="shared" si="11"/>
        <v>6290.5</v>
      </c>
      <c r="E48" s="22">
        <f t="shared" si="11"/>
        <v>13331.199999999999</v>
      </c>
      <c r="F48" s="22">
        <f t="shared" si="11"/>
        <v>15447.4</v>
      </c>
      <c r="G48" s="22">
        <f t="shared" si="11"/>
        <v>17447</v>
      </c>
      <c r="H48" s="22">
        <f t="shared" si="11"/>
        <v>19805.3</v>
      </c>
    </row>
    <row r="49" spans="1:8" ht="25.5" customHeight="1">
      <c r="A49" s="26" t="s">
        <v>58</v>
      </c>
      <c r="B49" s="5" t="s">
        <v>125</v>
      </c>
      <c r="C49" s="61">
        <v>1558.7</v>
      </c>
      <c r="D49" s="61">
        <v>1558.7</v>
      </c>
      <c r="E49" s="61">
        <v>7400</v>
      </c>
      <c r="F49" s="61">
        <v>7400</v>
      </c>
      <c r="G49" s="61">
        <v>7400</v>
      </c>
      <c r="H49" s="23">
        <v>9122.6</v>
      </c>
    </row>
    <row r="50" spans="1:8" ht="28.5" customHeight="1">
      <c r="A50" s="26" t="s">
        <v>59</v>
      </c>
      <c r="B50" s="5" t="s">
        <v>126</v>
      </c>
      <c r="C50" s="61">
        <v>0</v>
      </c>
      <c r="D50" s="61">
        <v>0</v>
      </c>
      <c r="E50" s="61">
        <v>4.7</v>
      </c>
      <c r="F50" s="61">
        <v>11.9</v>
      </c>
      <c r="G50" s="61">
        <v>11.9</v>
      </c>
      <c r="H50" s="23">
        <v>7.8</v>
      </c>
    </row>
    <row r="51" spans="1:8" ht="17.25" customHeight="1">
      <c r="A51" s="26" t="s">
        <v>60</v>
      </c>
      <c r="B51" s="5" t="s">
        <v>63</v>
      </c>
      <c r="C51" s="61">
        <v>86.7</v>
      </c>
      <c r="D51" s="61">
        <v>86.7</v>
      </c>
      <c r="E51" s="61">
        <v>200</v>
      </c>
      <c r="F51" s="61">
        <v>225.6</v>
      </c>
      <c r="G51" s="61">
        <v>225.6</v>
      </c>
      <c r="H51" s="23">
        <v>296.7</v>
      </c>
    </row>
    <row r="52" spans="1:8" ht="15.75" customHeight="1">
      <c r="A52" s="26" t="s">
        <v>61</v>
      </c>
      <c r="B52" s="5" t="s">
        <v>127</v>
      </c>
      <c r="C52" s="61">
        <v>4645.1</v>
      </c>
      <c r="D52" s="61">
        <v>4645.1</v>
      </c>
      <c r="E52" s="61">
        <v>4645.1</v>
      </c>
      <c r="F52" s="61">
        <v>5820.5</v>
      </c>
      <c r="G52" s="61">
        <v>7820.1</v>
      </c>
      <c r="H52" s="23">
        <v>8077.4</v>
      </c>
    </row>
    <row r="53" spans="1:8" ht="24" customHeight="1">
      <c r="A53" s="26" t="s">
        <v>62</v>
      </c>
      <c r="B53" s="5" t="s">
        <v>98</v>
      </c>
      <c r="C53" s="61">
        <v>0</v>
      </c>
      <c r="D53" s="61">
        <v>0</v>
      </c>
      <c r="E53" s="61">
        <v>1081.4</v>
      </c>
      <c r="F53" s="61">
        <v>1989.4</v>
      </c>
      <c r="G53" s="61">
        <v>1989.4</v>
      </c>
      <c r="H53" s="23">
        <v>2300.8</v>
      </c>
    </row>
    <row r="54" spans="1:8" ht="25.5">
      <c r="A54" s="37" t="s">
        <v>21</v>
      </c>
      <c r="B54" s="19" t="s">
        <v>27</v>
      </c>
      <c r="C54" s="22">
        <f aca="true" t="shared" si="12" ref="C54:H54">C55+C56</f>
        <v>6756</v>
      </c>
      <c r="D54" s="22">
        <f t="shared" si="12"/>
        <v>6761</v>
      </c>
      <c r="E54" s="22">
        <f t="shared" si="12"/>
        <v>8640</v>
      </c>
      <c r="F54" s="22">
        <f t="shared" si="12"/>
        <v>10142.9</v>
      </c>
      <c r="G54" s="22">
        <f t="shared" si="12"/>
        <v>10142.9</v>
      </c>
      <c r="H54" s="22">
        <f t="shared" si="12"/>
        <v>13049.5</v>
      </c>
    </row>
    <row r="55" spans="1:8" ht="30.75" customHeight="1">
      <c r="A55" s="38" t="s">
        <v>53</v>
      </c>
      <c r="B55" s="14" t="s">
        <v>46</v>
      </c>
      <c r="C55" s="68">
        <v>6756</v>
      </c>
      <c r="D55" s="68">
        <v>6756</v>
      </c>
      <c r="E55" s="68">
        <v>8500</v>
      </c>
      <c r="F55" s="68">
        <v>9642.9</v>
      </c>
      <c r="G55" s="68">
        <v>9642.9</v>
      </c>
      <c r="H55" s="23">
        <f>11635+93.5+55</f>
        <v>11783.5</v>
      </c>
    </row>
    <row r="56" spans="1:8" ht="18.75" customHeight="1">
      <c r="A56" s="38" t="s">
        <v>54</v>
      </c>
      <c r="B56" s="14" t="s">
        <v>47</v>
      </c>
      <c r="C56" s="68">
        <v>0</v>
      </c>
      <c r="D56" s="68">
        <v>5</v>
      </c>
      <c r="E56" s="68">
        <v>140</v>
      </c>
      <c r="F56" s="68">
        <v>500</v>
      </c>
      <c r="G56" s="68">
        <v>500</v>
      </c>
      <c r="H56" s="23">
        <f>910+356</f>
        <v>1266</v>
      </c>
    </row>
    <row r="57" spans="1:8" ht="25.5">
      <c r="A57" s="37" t="s">
        <v>14</v>
      </c>
      <c r="B57" s="19" t="s">
        <v>28</v>
      </c>
      <c r="C57" s="22">
        <f aca="true" t="shared" si="13" ref="C57:H57">C58+C59+C60</f>
        <v>15624</v>
      </c>
      <c r="D57" s="22">
        <f t="shared" si="13"/>
        <v>20024</v>
      </c>
      <c r="E57" s="22">
        <f t="shared" si="13"/>
        <v>20685</v>
      </c>
      <c r="F57" s="22">
        <f t="shared" si="13"/>
        <v>20676</v>
      </c>
      <c r="G57" s="22">
        <f t="shared" si="13"/>
        <v>50676</v>
      </c>
      <c r="H57" s="22">
        <f t="shared" si="13"/>
        <v>53900</v>
      </c>
    </row>
    <row r="58" spans="1:8" ht="30.75" customHeight="1">
      <c r="A58" s="34" t="s">
        <v>24</v>
      </c>
      <c r="B58" s="7" t="s">
        <v>22</v>
      </c>
      <c r="C58" s="64">
        <v>12500</v>
      </c>
      <c r="D58" s="64">
        <v>13850</v>
      </c>
      <c r="E58" s="64">
        <v>13850</v>
      </c>
      <c r="F58" s="64">
        <v>15191</v>
      </c>
      <c r="G58" s="64">
        <v>15191</v>
      </c>
      <c r="H58" s="57">
        <v>19600</v>
      </c>
    </row>
    <row r="59" spans="1:8" ht="82.5" customHeight="1">
      <c r="A59" s="31" t="s">
        <v>38</v>
      </c>
      <c r="B59" s="11" t="s">
        <v>128</v>
      </c>
      <c r="C59" s="66">
        <v>2000</v>
      </c>
      <c r="D59" s="66">
        <v>5000</v>
      </c>
      <c r="E59" s="66">
        <v>5000</v>
      </c>
      <c r="F59" s="66">
        <v>4000</v>
      </c>
      <c r="G59" s="66">
        <v>34000</v>
      </c>
      <c r="H59" s="57">
        <v>32500</v>
      </c>
    </row>
    <row r="60" spans="1:8" ht="16.5" customHeight="1">
      <c r="A60" s="31" t="s">
        <v>196</v>
      </c>
      <c r="B60" s="11" t="s">
        <v>197</v>
      </c>
      <c r="C60" s="57">
        <f aca="true" t="shared" si="14" ref="C60:H60">C61+C62+C63+C64</f>
        <v>1124</v>
      </c>
      <c r="D60" s="57">
        <f t="shared" si="14"/>
        <v>1174</v>
      </c>
      <c r="E60" s="57">
        <f t="shared" si="14"/>
        <v>1835</v>
      </c>
      <c r="F60" s="57">
        <f t="shared" si="14"/>
        <v>1485</v>
      </c>
      <c r="G60" s="57">
        <f t="shared" si="14"/>
        <v>1485</v>
      </c>
      <c r="H60" s="57">
        <f t="shared" si="14"/>
        <v>1800</v>
      </c>
    </row>
    <row r="61" spans="1:8" ht="38.25" customHeight="1">
      <c r="A61" s="26" t="s">
        <v>139</v>
      </c>
      <c r="B61" s="5" t="s">
        <v>140</v>
      </c>
      <c r="C61" s="61">
        <v>0</v>
      </c>
      <c r="D61" s="61">
        <v>50</v>
      </c>
      <c r="E61" s="61">
        <v>100</v>
      </c>
      <c r="F61" s="61">
        <v>200</v>
      </c>
      <c r="G61" s="61">
        <v>200</v>
      </c>
      <c r="H61" s="23">
        <v>200</v>
      </c>
    </row>
    <row r="62" spans="1:8" ht="38.25" customHeight="1">
      <c r="A62" s="26" t="s">
        <v>48</v>
      </c>
      <c r="B62" s="5" t="s">
        <v>130</v>
      </c>
      <c r="C62" s="61">
        <v>489</v>
      </c>
      <c r="D62" s="61">
        <v>489</v>
      </c>
      <c r="E62" s="61">
        <v>950</v>
      </c>
      <c r="F62" s="61">
        <v>500</v>
      </c>
      <c r="G62" s="61">
        <v>500</v>
      </c>
      <c r="H62" s="23">
        <v>500</v>
      </c>
    </row>
    <row r="63" spans="1:8" ht="39" customHeight="1">
      <c r="A63" s="26" t="s">
        <v>129</v>
      </c>
      <c r="B63" s="5" t="s">
        <v>131</v>
      </c>
      <c r="C63" s="61">
        <v>635</v>
      </c>
      <c r="D63" s="61">
        <v>635</v>
      </c>
      <c r="E63" s="61">
        <v>635</v>
      </c>
      <c r="F63" s="61">
        <v>635</v>
      </c>
      <c r="G63" s="61">
        <v>635</v>
      </c>
      <c r="H63" s="23">
        <v>950</v>
      </c>
    </row>
    <row r="64" spans="1:8" ht="41.25" customHeight="1">
      <c r="A64" s="26" t="s">
        <v>199</v>
      </c>
      <c r="B64" s="5" t="s">
        <v>200</v>
      </c>
      <c r="C64" s="61">
        <v>0</v>
      </c>
      <c r="D64" s="61">
        <v>0</v>
      </c>
      <c r="E64" s="61">
        <v>150</v>
      </c>
      <c r="F64" s="61">
        <v>150</v>
      </c>
      <c r="G64" s="61">
        <v>150</v>
      </c>
      <c r="H64" s="23">
        <v>150</v>
      </c>
    </row>
    <row r="65" spans="1:8" ht="12.75">
      <c r="A65" s="37" t="s">
        <v>23</v>
      </c>
      <c r="B65" s="19" t="s">
        <v>29</v>
      </c>
      <c r="C65" s="40">
        <f aca="true" t="shared" si="15" ref="C65:H65">C66</f>
        <v>3</v>
      </c>
      <c r="D65" s="40">
        <f t="shared" si="15"/>
        <v>3</v>
      </c>
      <c r="E65" s="40">
        <f t="shared" si="15"/>
        <v>5</v>
      </c>
      <c r="F65" s="40">
        <f t="shared" si="15"/>
        <v>16</v>
      </c>
      <c r="G65" s="40">
        <f t="shared" si="15"/>
        <v>17</v>
      </c>
      <c r="H65" s="40">
        <f t="shared" si="15"/>
        <v>21.3</v>
      </c>
    </row>
    <row r="66" spans="1:8" ht="28.5" customHeight="1">
      <c r="A66" s="26" t="s">
        <v>49</v>
      </c>
      <c r="B66" s="5" t="s">
        <v>132</v>
      </c>
      <c r="C66" s="61">
        <v>3</v>
      </c>
      <c r="D66" s="61">
        <v>3</v>
      </c>
      <c r="E66" s="61">
        <v>5</v>
      </c>
      <c r="F66" s="61">
        <v>16</v>
      </c>
      <c r="G66" s="61">
        <v>17</v>
      </c>
      <c r="H66" s="23">
        <v>21.3</v>
      </c>
    </row>
    <row r="67" spans="1:8" ht="12.75">
      <c r="A67" s="28" t="s">
        <v>9</v>
      </c>
      <c r="B67" s="19" t="s">
        <v>30</v>
      </c>
      <c r="C67" s="40">
        <f aca="true" t="shared" si="16" ref="C67:H67">C68+C69+C70+C71+C72+C73+C76+C77+C78+C74+C75</f>
        <v>1082.5</v>
      </c>
      <c r="D67" s="40">
        <f t="shared" si="16"/>
        <v>1128.4</v>
      </c>
      <c r="E67" s="40">
        <f t="shared" si="16"/>
        <v>6282.2</v>
      </c>
      <c r="F67" s="40">
        <f t="shared" si="16"/>
        <v>10233.8</v>
      </c>
      <c r="G67" s="40">
        <f t="shared" si="16"/>
        <v>11601.9</v>
      </c>
      <c r="H67" s="40">
        <f t="shared" si="16"/>
        <v>14741.2</v>
      </c>
    </row>
    <row r="68" spans="1:8" ht="39" customHeight="1">
      <c r="A68" s="26" t="s">
        <v>81</v>
      </c>
      <c r="B68" s="8" t="s">
        <v>133</v>
      </c>
      <c r="C68" s="62">
        <v>33</v>
      </c>
      <c r="D68" s="62">
        <v>33</v>
      </c>
      <c r="E68" s="62">
        <v>33</v>
      </c>
      <c r="F68" s="62">
        <v>33</v>
      </c>
      <c r="G68" s="62">
        <v>33</v>
      </c>
      <c r="H68" s="23">
        <v>40.1</v>
      </c>
    </row>
    <row r="69" spans="1:8" ht="42.75" customHeight="1">
      <c r="A69" s="26" t="s">
        <v>82</v>
      </c>
      <c r="B69" s="8" t="s">
        <v>134</v>
      </c>
      <c r="C69" s="62">
        <v>8</v>
      </c>
      <c r="D69" s="62">
        <v>8</v>
      </c>
      <c r="E69" s="62">
        <v>8</v>
      </c>
      <c r="F69" s="62">
        <v>8</v>
      </c>
      <c r="G69" s="62">
        <v>8</v>
      </c>
      <c r="H69" s="23">
        <v>8.6</v>
      </c>
    </row>
    <row r="70" spans="1:8" ht="39.75" customHeight="1">
      <c r="A70" s="26" t="s">
        <v>90</v>
      </c>
      <c r="B70" s="8" t="s">
        <v>91</v>
      </c>
      <c r="C70" s="62">
        <v>0</v>
      </c>
      <c r="D70" s="62">
        <v>0</v>
      </c>
      <c r="E70" s="62">
        <v>5</v>
      </c>
      <c r="F70" s="62">
        <v>70</v>
      </c>
      <c r="G70" s="62">
        <v>120</v>
      </c>
      <c r="H70" s="23">
        <v>125</v>
      </c>
    </row>
    <row r="71" spans="1:8" ht="79.5" customHeight="1">
      <c r="A71" s="26" t="s">
        <v>50</v>
      </c>
      <c r="B71" s="8" t="s">
        <v>135</v>
      </c>
      <c r="C71" s="62">
        <v>160</v>
      </c>
      <c r="D71" s="62">
        <v>160</v>
      </c>
      <c r="E71" s="62">
        <v>300</v>
      </c>
      <c r="F71" s="62">
        <v>300</v>
      </c>
      <c r="G71" s="62">
        <v>700</v>
      </c>
      <c r="H71" s="23">
        <v>898.5</v>
      </c>
    </row>
    <row r="72" spans="1:8" ht="41.25" customHeight="1">
      <c r="A72" s="26" t="s">
        <v>11</v>
      </c>
      <c r="B72" s="8" t="s">
        <v>136</v>
      </c>
      <c r="C72" s="62">
        <v>300</v>
      </c>
      <c r="D72" s="62">
        <v>300</v>
      </c>
      <c r="E72" s="62">
        <v>300</v>
      </c>
      <c r="F72" s="62">
        <v>300</v>
      </c>
      <c r="G72" s="62">
        <v>300</v>
      </c>
      <c r="H72" s="23">
        <v>350</v>
      </c>
    </row>
    <row r="73" spans="1:8" ht="45" customHeight="1">
      <c r="A73" s="26" t="s">
        <v>83</v>
      </c>
      <c r="B73" s="8" t="s">
        <v>99</v>
      </c>
      <c r="C73" s="62">
        <v>0</v>
      </c>
      <c r="D73" s="62">
        <v>10</v>
      </c>
      <c r="E73" s="62">
        <v>762.4</v>
      </c>
      <c r="F73" s="62">
        <v>1362.8</v>
      </c>
      <c r="G73" s="62">
        <v>2062.8</v>
      </c>
      <c r="H73" s="23">
        <v>3200</v>
      </c>
    </row>
    <row r="74" spans="1:8" ht="29.25" customHeight="1">
      <c r="A74" s="26" t="s">
        <v>138</v>
      </c>
      <c r="B74" s="8" t="s">
        <v>141</v>
      </c>
      <c r="C74" s="62">
        <v>0</v>
      </c>
      <c r="D74" s="62">
        <v>10</v>
      </c>
      <c r="E74" s="62">
        <v>550</v>
      </c>
      <c r="F74" s="62">
        <v>583</v>
      </c>
      <c r="G74" s="62">
        <v>583</v>
      </c>
      <c r="H74" s="23">
        <v>583</v>
      </c>
    </row>
    <row r="75" spans="1:8" ht="55.5" customHeight="1">
      <c r="A75" s="26" t="s">
        <v>206</v>
      </c>
      <c r="B75" s="8" t="s">
        <v>207</v>
      </c>
      <c r="C75" s="62">
        <v>0</v>
      </c>
      <c r="D75" s="62">
        <v>0</v>
      </c>
      <c r="E75" s="62">
        <v>0</v>
      </c>
      <c r="F75" s="62">
        <v>0</v>
      </c>
      <c r="G75" s="62">
        <v>50</v>
      </c>
      <c r="H75" s="23">
        <v>75</v>
      </c>
    </row>
    <row r="76" spans="1:8" ht="30" customHeight="1">
      <c r="A76" s="26" t="s">
        <v>84</v>
      </c>
      <c r="B76" s="8" t="s">
        <v>137</v>
      </c>
      <c r="C76" s="62">
        <v>0</v>
      </c>
      <c r="D76" s="62">
        <v>0</v>
      </c>
      <c r="E76" s="62">
        <v>25</v>
      </c>
      <c r="F76" s="62">
        <v>2797</v>
      </c>
      <c r="G76" s="62">
        <v>2825.1</v>
      </c>
      <c r="H76" s="23">
        <v>2900</v>
      </c>
    </row>
    <row r="77" spans="1:8" ht="50.25" customHeight="1">
      <c r="A77" s="39" t="s">
        <v>51</v>
      </c>
      <c r="B77" s="15" t="s">
        <v>100</v>
      </c>
      <c r="C77" s="71">
        <v>0</v>
      </c>
      <c r="D77" s="71">
        <v>25.9</v>
      </c>
      <c r="E77" s="71">
        <v>176.3</v>
      </c>
      <c r="F77" s="71">
        <v>280</v>
      </c>
      <c r="G77" s="71">
        <v>320</v>
      </c>
      <c r="H77" s="23">
        <v>420</v>
      </c>
    </row>
    <row r="78" spans="1:8" ht="28.5" customHeight="1">
      <c r="A78" s="26" t="s">
        <v>18</v>
      </c>
      <c r="B78" s="8" t="s">
        <v>17</v>
      </c>
      <c r="C78" s="62">
        <v>581.5</v>
      </c>
      <c r="D78" s="62">
        <v>581.5</v>
      </c>
      <c r="E78" s="62">
        <v>4122.5</v>
      </c>
      <c r="F78" s="62">
        <v>4500</v>
      </c>
      <c r="G78" s="62">
        <v>4600</v>
      </c>
      <c r="H78" s="23">
        <f>6200-75+16</f>
        <v>6141</v>
      </c>
    </row>
    <row r="79" spans="1:8" ht="18" customHeight="1" hidden="1">
      <c r="A79" s="28" t="s">
        <v>92</v>
      </c>
      <c r="B79" s="24" t="s">
        <v>93</v>
      </c>
      <c r="C79" s="40"/>
      <c r="D79" s="40"/>
      <c r="E79" s="40"/>
      <c r="F79" s="40"/>
      <c r="G79" s="40"/>
      <c r="H79" s="22">
        <f>H80</f>
        <v>0</v>
      </c>
    </row>
    <row r="80" spans="1:8" ht="18" customHeight="1" hidden="1">
      <c r="A80" s="26" t="s">
        <v>94</v>
      </c>
      <c r="B80" s="8" t="s">
        <v>95</v>
      </c>
      <c r="C80" s="62"/>
      <c r="D80" s="62"/>
      <c r="E80" s="62"/>
      <c r="F80" s="62"/>
      <c r="G80" s="62"/>
      <c r="H80" s="23"/>
    </row>
    <row r="81" spans="1:8" ht="15.75" customHeight="1">
      <c r="A81" s="43" t="s">
        <v>142</v>
      </c>
      <c r="B81" s="44" t="s">
        <v>143</v>
      </c>
      <c r="C81" s="53">
        <f aca="true" t="shared" si="17" ref="C81:H81">C82+C107+C111+C109</f>
        <v>3092869.5000000005</v>
      </c>
      <c r="D81" s="53">
        <f t="shared" si="17"/>
        <v>3030236.9999999995</v>
      </c>
      <c r="E81" s="53">
        <f t="shared" si="17"/>
        <v>3177980.8000000003</v>
      </c>
      <c r="F81" s="53">
        <f t="shared" si="17"/>
        <v>3152686.5</v>
      </c>
      <c r="G81" s="53">
        <f t="shared" si="17"/>
        <v>3426740.7</v>
      </c>
      <c r="H81" s="53">
        <f t="shared" si="17"/>
        <v>3546235.0000000005</v>
      </c>
    </row>
    <row r="82" spans="1:10" ht="32.25" customHeight="1">
      <c r="A82" s="28" t="s">
        <v>144</v>
      </c>
      <c r="B82" s="45" t="s">
        <v>145</v>
      </c>
      <c r="C82" s="22">
        <f>C83+C87+C93+C102</f>
        <v>3072869.5000000005</v>
      </c>
      <c r="D82" s="22">
        <f>D83+D87+D93+D102</f>
        <v>3072740.0999999996</v>
      </c>
      <c r="E82" s="22">
        <f>E83+E87+E93+E102</f>
        <v>3129538.1</v>
      </c>
      <c r="F82" s="22">
        <f>F83+F87+F93+F102</f>
        <v>3099361.3</v>
      </c>
      <c r="G82" s="22">
        <f>G83+G87+G93+G102</f>
        <v>3373415.5</v>
      </c>
      <c r="H82" s="22">
        <f>H83+H87+H93+H102+0.1</f>
        <v>3523352.8000000003</v>
      </c>
      <c r="J82" s="52"/>
    </row>
    <row r="83" spans="1:8" ht="15.75" customHeight="1">
      <c r="A83" s="46" t="s">
        <v>146</v>
      </c>
      <c r="B83" s="47" t="s">
        <v>147</v>
      </c>
      <c r="C83" s="48">
        <f aca="true" t="shared" si="18" ref="C83:H83">C84+C85+C86</f>
        <v>401837</v>
      </c>
      <c r="D83" s="48">
        <f t="shared" si="18"/>
        <v>401837</v>
      </c>
      <c r="E83" s="48">
        <f t="shared" si="18"/>
        <v>401837</v>
      </c>
      <c r="F83" s="48">
        <f t="shared" si="18"/>
        <v>398988.89999999997</v>
      </c>
      <c r="G83" s="48">
        <f t="shared" si="18"/>
        <v>398988.89999999997</v>
      </c>
      <c r="H83" s="48">
        <f t="shared" si="18"/>
        <v>409426.69999999995</v>
      </c>
    </row>
    <row r="84" spans="1:8" ht="27.75" customHeight="1">
      <c r="A84" s="49" t="s">
        <v>148</v>
      </c>
      <c r="B84" s="8" t="s">
        <v>149</v>
      </c>
      <c r="C84" s="62">
        <v>367918.1</v>
      </c>
      <c r="D84" s="62">
        <v>367918.1</v>
      </c>
      <c r="E84" s="62">
        <v>367918.1</v>
      </c>
      <c r="F84" s="62">
        <v>367918.1</v>
      </c>
      <c r="G84" s="62">
        <v>367918.1</v>
      </c>
      <c r="H84" s="23">
        <v>367918.1</v>
      </c>
    </row>
    <row r="85" spans="1:8" ht="27.75" customHeight="1">
      <c r="A85" s="49" t="s">
        <v>150</v>
      </c>
      <c r="B85" s="8" t="s">
        <v>151</v>
      </c>
      <c r="C85" s="62">
        <v>33918.9</v>
      </c>
      <c r="D85" s="62">
        <v>33918.9</v>
      </c>
      <c r="E85" s="62">
        <v>33918.9</v>
      </c>
      <c r="F85" s="62">
        <v>30202.8</v>
      </c>
      <c r="G85" s="62">
        <v>30202.8</v>
      </c>
      <c r="H85" s="23">
        <f>30202.8+10437.8</f>
        <v>40640.6</v>
      </c>
    </row>
    <row r="86" spans="1:8" ht="16.5" customHeight="1">
      <c r="A86" s="49" t="s">
        <v>152</v>
      </c>
      <c r="B86" s="8" t="s">
        <v>153</v>
      </c>
      <c r="C86" s="62">
        <v>0</v>
      </c>
      <c r="D86" s="62">
        <v>0</v>
      </c>
      <c r="E86" s="62">
        <v>0</v>
      </c>
      <c r="F86" s="62">
        <v>868</v>
      </c>
      <c r="G86" s="62">
        <v>868</v>
      </c>
      <c r="H86" s="23">
        <v>868</v>
      </c>
    </row>
    <row r="87" spans="1:8" ht="18.75" customHeight="1">
      <c r="A87" s="46" t="s">
        <v>154</v>
      </c>
      <c r="B87" s="47" t="s">
        <v>155</v>
      </c>
      <c r="C87" s="48">
        <f aca="true" t="shared" si="19" ref="C87:H87">C89+C91+C92+C88+C90</f>
        <v>1329131.6</v>
      </c>
      <c r="D87" s="48">
        <f t="shared" si="19"/>
        <v>1340265.5</v>
      </c>
      <c r="E87" s="48">
        <f t="shared" si="19"/>
        <v>1371659.8</v>
      </c>
      <c r="F87" s="48">
        <f t="shared" si="19"/>
        <v>1341466.7999999998</v>
      </c>
      <c r="G87" s="48">
        <f t="shared" si="19"/>
        <v>1563102.6</v>
      </c>
      <c r="H87" s="48">
        <f t="shared" si="19"/>
        <v>1678938.1</v>
      </c>
    </row>
    <row r="88" spans="1:8" ht="29.25" customHeight="1">
      <c r="A88" s="30" t="s">
        <v>156</v>
      </c>
      <c r="B88" s="8" t="s">
        <v>157</v>
      </c>
      <c r="C88" s="62">
        <v>790</v>
      </c>
      <c r="D88" s="62">
        <v>0</v>
      </c>
      <c r="E88" s="62">
        <v>0</v>
      </c>
      <c r="F88" s="62">
        <v>0</v>
      </c>
      <c r="G88" s="62">
        <v>0</v>
      </c>
      <c r="H88" s="23">
        <v>0</v>
      </c>
    </row>
    <row r="89" spans="1:8" ht="52.5" customHeight="1">
      <c r="A89" s="30" t="s">
        <v>158</v>
      </c>
      <c r="B89" s="8" t="s">
        <v>159</v>
      </c>
      <c r="C89" s="62">
        <v>15582.7</v>
      </c>
      <c r="D89" s="62">
        <v>15582.7</v>
      </c>
      <c r="E89" s="62">
        <v>15582.7</v>
      </c>
      <c r="F89" s="62">
        <v>10881.7</v>
      </c>
      <c r="G89" s="62">
        <v>10881.7</v>
      </c>
      <c r="H89" s="23">
        <v>10881.7</v>
      </c>
    </row>
    <row r="90" spans="1:8" ht="28.5" customHeight="1">
      <c r="A90" s="30" t="s">
        <v>160</v>
      </c>
      <c r="B90" s="8" t="s">
        <v>161</v>
      </c>
      <c r="C90" s="62">
        <v>0</v>
      </c>
      <c r="D90" s="62">
        <v>790</v>
      </c>
      <c r="E90" s="62">
        <v>994.2</v>
      </c>
      <c r="F90" s="62">
        <v>1515.5</v>
      </c>
      <c r="G90" s="62">
        <v>1515.5</v>
      </c>
      <c r="H90" s="23">
        <v>1515.5</v>
      </c>
    </row>
    <row r="91" spans="1:8" ht="30" customHeight="1">
      <c r="A91" s="30" t="s">
        <v>162</v>
      </c>
      <c r="B91" s="8" t="s">
        <v>163</v>
      </c>
      <c r="C91" s="62">
        <v>1048385.1</v>
      </c>
      <c r="D91" s="62">
        <v>1048385.1</v>
      </c>
      <c r="E91" s="62">
        <v>974581.3</v>
      </c>
      <c r="F91" s="62">
        <v>942177</v>
      </c>
      <c r="G91" s="62">
        <v>911563.6</v>
      </c>
      <c r="H91" s="23">
        <v>991104</v>
      </c>
    </row>
    <row r="92" spans="1:8" ht="16.5" customHeight="1">
      <c r="A92" s="30" t="s">
        <v>164</v>
      </c>
      <c r="B92" s="8" t="s">
        <v>165</v>
      </c>
      <c r="C92" s="62">
        <v>264373.8</v>
      </c>
      <c r="D92" s="62">
        <v>275507.7</v>
      </c>
      <c r="E92" s="62">
        <v>380501.6</v>
      </c>
      <c r="F92" s="62">
        <v>386892.6</v>
      </c>
      <c r="G92" s="62">
        <v>639141.8</v>
      </c>
      <c r="H92" s="23">
        <v>675436.9</v>
      </c>
    </row>
    <row r="93" spans="1:8" ht="17.25" customHeight="1">
      <c r="A93" s="50" t="s">
        <v>166</v>
      </c>
      <c r="B93" s="47" t="s">
        <v>167</v>
      </c>
      <c r="C93" s="48">
        <f aca="true" t="shared" si="20" ref="C93:H93">C94+C95+C96+C97+C98+C99+C100+C101</f>
        <v>1309776.3</v>
      </c>
      <c r="D93" s="48">
        <f t="shared" si="20"/>
        <v>1309776.3</v>
      </c>
      <c r="E93" s="48">
        <f t="shared" si="20"/>
        <v>1334704.0999999999</v>
      </c>
      <c r="F93" s="48">
        <f t="shared" si="20"/>
        <v>1334704.0999999999</v>
      </c>
      <c r="G93" s="48">
        <f t="shared" si="20"/>
        <v>1368918.3</v>
      </c>
      <c r="H93" s="48">
        <f t="shared" si="20"/>
        <v>1390191.9000000001</v>
      </c>
    </row>
    <row r="94" spans="1:8" ht="27" customHeight="1">
      <c r="A94" s="49" t="s">
        <v>168</v>
      </c>
      <c r="B94" s="8" t="s">
        <v>169</v>
      </c>
      <c r="C94" s="62">
        <v>4442.7</v>
      </c>
      <c r="D94" s="62">
        <v>4442.7</v>
      </c>
      <c r="E94" s="62">
        <v>4442.7</v>
      </c>
      <c r="F94" s="62">
        <v>4442.7</v>
      </c>
      <c r="G94" s="62">
        <v>4445</v>
      </c>
      <c r="H94" s="23">
        <v>4445</v>
      </c>
    </row>
    <row r="95" spans="1:8" ht="39" customHeight="1">
      <c r="A95" s="49" t="s">
        <v>170</v>
      </c>
      <c r="B95" s="8" t="s">
        <v>171</v>
      </c>
      <c r="C95" s="62">
        <v>24.7</v>
      </c>
      <c r="D95" s="62">
        <v>24.7</v>
      </c>
      <c r="E95" s="62">
        <v>24.7</v>
      </c>
      <c r="F95" s="62">
        <v>24.7</v>
      </c>
      <c r="G95" s="62">
        <v>24.7</v>
      </c>
      <c r="H95" s="23">
        <v>24.7</v>
      </c>
    </row>
    <row r="96" spans="1:8" ht="40.5" customHeight="1">
      <c r="A96" s="26" t="s">
        <v>172</v>
      </c>
      <c r="B96" s="8" t="s">
        <v>173</v>
      </c>
      <c r="C96" s="62">
        <v>4840</v>
      </c>
      <c r="D96" s="62">
        <v>4840</v>
      </c>
      <c r="E96" s="62">
        <v>4840</v>
      </c>
      <c r="F96" s="62">
        <v>4840</v>
      </c>
      <c r="G96" s="62">
        <v>4840</v>
      </c>
      <c r="H96" s="23">
        <v>4696</v>
      </c>
    </row>
    <row r="97" spans="1:8" ht="33" customHeight="1">
      <c r="A97" s="49" t="s">
        <v>174</v>
      </c>
      <c r="B97" s="8" t="s">
        <v>175</v>
      </c>
      <c r="C97" s="62">
        <v>1281101</v>
      </c>
      <c r="D97" s="62">
        <v>1260856</v>
      </c>
      <c r="E97" s="62">
        <v>1284033.4</v>
      </c>
      <c r="F97" s="62">
        <v>1284033.4</v>
      </c>
      <c r="G97" s="62">
        <v>1319005</v>
      </c>
      <c r="H97" s="23">
        <v>1341314.1</v>
      </c>
    </row>
    <row r="98" spans="1:8" ht="54.75" customHeight="1">
      <c r="A98" s="49" t="s">
        <v>176</v>
      </c>
      <c r="B98" s="8" t="s">
        <v>177</v>
      </c>
      <c r="C98" s="62">
        <v>0</v>
      </c>
      <c r="D98" s="62">
        <v>20245</v>
      </c>
      <c r="E98" s="62">
        <v>20245</v>
      </c>
      <c r="F98" s="62">
        <v>20245</v>
      </c>
      <c r="G98" s="62">
        <v>20245</v>
      </c>
      <c r="H98" s="23">
        <v>18845</v>
      </c>
    </row>
    <row r="99" spans="1:8" ht="56.25" customHeight="1">
      <c r="A99" s="49" t="s">
        <v>178</v>
      </c>
      <c r="B99" s="51" t="s">
        <v>179</v>
      </c>
      <c r="C99" s="62">
        <v>2967.1</v>
      </c>
      <c r="D99" s="62">
        <v>2967.1</v>
      </c>
      <c r="E99" s="62">
        <v>3038.7</v>
      </c>
      <c r="F99" s="62">
        <v>3038.7</v>
      </c>
      <c r="G99" s="62">
        <v>2279</v>
      </c>
      <c r="H99" s="23">
        <v>2279</v>
      </c>
    </row>
    <row r="100" spans="1:8" ht="52.5" customHeight="1">
      <c r="A100" s="49" t="s">
        <v>180</v>
      </c>
      <c r="B100" s="8" t="s">
        <v>181</v>
      </c>
      <c r="C100" s="62">
        <v>16400.8</v>
      </c>
      <c r="D100" s="62">
        <v>16400.8</v>
      </c>
      <c r="E100" s="62">
        <v>16400.8</v>
      </c>
      <c r="F100" s="62">
        <v>16400.8</v>
      </c>
      <c r="G100" s="62">
        <v>16400.8</v>
      </c>
      <c r="H100" s="23">
        <v>16400.8</v>
      </c>
    </row>
    <row r="101" spans="1:8" ht="27" customHeight="1">
      <c r="A101" s="49" t="s">
        <v>205</v>
      </c>
      <c r="B101" s="8" t="s">
        <v>204</v>
      </c>
      <c r="C101" s="62">
        <v>0</v>
      </c>
      <c r="D101" s="62">
        <v>0</v>
      </c>
      <c r="E101" s="62">
        <v>1678.8</v>
      </c>
      <c r="F101" s="62">
        <v>1678.8</v>
      </c>
      <c r="G101" s="62">
        <v>1678.8</v>
      </c>
      <c r="H101" s="23">
        <v>2187.3</v>
      </c>
    </row>
    <row r="102" spans="1:8" ht="18" customHeight="1">
      <c r="A102" s="46" t="s">
        <v>182</v>
      </c>
      <c r="B102" s="47" t="s">
        <v>183</v>
      </c>
      <c r="C102" s="48">
        <f aca="true" t="shared" si="21" ref="C102:H102">C104+C105+C106+C103</f>
        <v>32124.6</v>
      </c>
      <c r="D102" s="48">
        <f t="shared" si="21"/>
        <v>20861.3</v>
      </c>
      <c r="E102" s="48">
        <f t="shared" si="21"/>
        <v>21337.2</v>
      </c>
      <c r="F102" s="48">
        <f t="shared" si="21"/>
        <v>24201.5</v>
      </c>
      <c r="G102" s="48">
        <f t="shared" si="21"/>
        <v>42405.7</v>
      </c>
      <c r="H102" s="48">
        <f t="shared" si="21"/>
        <v>44796</v>
      </c>
    </row>
    <row r="103" spans="1:8" ht="42.75" customHeight="1">
      <c r="A103" s="30" t="s">
        <v>184</v>
      </c>
      <c r="B103" s="51" t="s">
        <v>185</v>
      </c>
      <c r="C103" s="62">
        <v>0</v>
      </c>
      <c r="D103" s="62">
        <v>0</v>
      </c>
      <c r="E103" s="62">
        <v>0</v>
      </c>
      <c r="F103" s="62">
        <v>0</v>
      </c>
      <c r="G103" s="62">
        <v>18604.2</v>
      </c>
      <c r="H103" s="23">
        <v>20861.3</v>
      </c>
    </row>
    <row r="104" spans="1:8" ht="55.5" customHeight="1">
      <c r="A104" s="30" t="s">
        <v>186</v>
      </c>
      <c r="B104" s="8" t="s">
        <v>187</v>
      </c>
      <c r="C104" s="62">
        <v>16620.1</v>
      </c>
      <c r="D104" s="62">
        <v>3116.8</v>
      </c>
      <c r="E104" s="62">
        <v>219.4</v>
      </c>
      <c r="F104" s="62">
        <v>219.4</v>
      </c>
      <c r="G104" s="62">
        <v>219.4</v>
      </c>
      <c r="H104" s="23">
        <v>264.5</v>
      </c>
    </row>
    <row r="105" spans="1:8" ht="39" customHeight="1">
      <c r="A105" s="30" t="s">
        <v>188</v>
      </c>
      <c r="B105" s="8" t="s">
        <v>189</v>
      </c>
      <c r="C105" s="62">
        <v>8.9</v>
      </c>
      <c r="D105" s="62">
        <v>8.9</v>
      </c>
      <c r="E105" s="62">
        <v>8.9</v>
      </c>
      <c r="F105" s="62">
        <v>7.6</v>
      </c>
      <c r="G105" s="62">
        <v>7.6</v>
      </c>
      <c r="H105" s="23">
        <v>7.6</v>
      </c>
    </row>
    <row r="106" spans="1:8" ht="29.25" customHeight="1">
      <c r="A106" s="30" t="s">
        <v>190</v>
      </c>
      <c r="B106" s="8" t="s">
        <v>191</v>
      </c>
      <c r="C106" s="62">
        <v>15495.6</v>
      </c>
      <c r="D106" s="62">
        <v>17735.6</v>
      </c>
      <c r="E106" s="62">
        <v>21108.9</v>
      </c>
      <c r="F106" s="62">
        <v>23974.5</v>
      </c>
      <c r="G106" s="62">
        <v>23574.5</v>
      </c>
      <c r="H106" s="23">
        <v>23662.6</v>
      </c>
    </row>
    <row r="107" spans="1:8" ht="13.5" customHeight="1">
      <c r="A107" s="28" t="s">
        <v>0</v>
      </c>
      <c r="B107" s="16" t="s">
        <v>37</v>
      </c>
      <c r="C107" s="22">
        <f aca="true" t="shared" si="22" ref="C107:H107">C108</f>
        <v>20000</v>
      </c>
      <c r="D107" s="22">
        <f t="shared" si="22"/>
        <v>20010</v>
      </c>
      <c r="E107" s="22">
        <f t="shared" si="22"/>
        <v>55310</v>
      </c>
      <c r="F107" s="22">
        <f t="shared" si="22"/>
        <v>60192.5</v>
      </c>
      <c r="G107" s="22">
        <f t="shared" si="22"/>
        <v>60192.5</v>
      </c>
      <c r="H107" s="22">
        <f t="shared" si="22"/>
        <v>62300</v>
      </c>
    </row>
    <row r="108" spans="1:8" ht="15.75" customHeight="1">
      <c r="A108" s="26" t="s">
        <v>85</v>
      </c>
      <c r="B108" s="8" t="s">
        <v>87</v>
      </c>
      <c r="C108" s="62">
        <v>20000</v>
      </c>
      <c r="D108" s="62">
        <v>20010</v>
      </c>
      <c r="E108" s="62">
        <v>55310</v>
      </c>
      <c r="F108" s="62">
        <v>60192.5</v>
      </c>
      <c r="G108" s="62">
        <v>60192.5</v>
      </c>
      <c r="H108" s="23">
        <v>62300</v>
      </c>
    </row>
    <row r="109" spans="1:8" ht="27.75" customHeight="1" hidden="1">
      <c r="A109" s="28" t="s">
        <v>192</v>
      </c>
      <c r="B109" s="19" t="s">
        <v>195</v>
      </c>
      <c r="C109" s="72"/>
      <c r="D109" s="72"/>
      <c r="E109" s="72"/>
      <c r="F109" s="72"/>
      <c r="G109" s="72"/>
      <c r="H109" s="23"/>
    </row>
    <row r="110" spans="1:8" ht="27.75" customHeight="1" hidden="1">
      <c r="A110" s="26" t="s">
        <v>193</v>
      </c>
      <c r="B110" s="8" t="s">
        <v>194</v>
      </c>
      <c r="C110" s="62"/>
      <c r="D110" s="62"/>
      <c r="E110" s="62"/>
      <c r="F110" s="62"/>
      <c r="G110" s="62"/>
      <c r="H110" s="23"/>
    </row>
    <row r="111" spans="1:8" ht="15.75" customHeight="1">
      <c r="A111" s="4" t="s">
        <v>88</v>
      </c>
      <c r="B111" s="19" t="s">
        <v>89</v>
      </c>
      <c r="C111" s="22">
        <f aca="true" t="shared" si="23" ref="C111:H111">C112</f>
        <v>0</v>
      </c>
      <c r="D111" s="22">
        <f t="shared" si="23"/>
        <v>-62513.1</v>
      </c>
      <c r="E111" s="22">
        <f t="shared" si="23"/>
        <v>-6867.3</v>
      </c>
      <c r="F111" s="22">
        <f t="shared" si="23"/>
        <v>-6867.3</v>
      </c>
      <c r="G111" s="22">
        <f t="shared" si="23"/>
        <v>-6867.3</v>
      </c>
      <c r="H111" s="22">
        <f t="shared" si="23"/>
        <v>-39417.8</v>
      </c>
    </row>
    <row r="112" spans="1:8" ht="36.75" customHeight="1">
      <c r="A112" s="3" t="s">
        <v>198</v>
      </c>
      <c r="B112" s="8" t="s">
        <v>208</v>
      </c>
      <c r="C112" s="62">
        <v>0</v>
      </c>
      <c r="D112" s="62">
        <v>-62513.1</v>
      </c>
      <c r="E112" s="62">
        <v>-6867.3</v>
      </c>
      <c r="F112" s="62">
        <v>-6867.3</v>
      </c>
      <c r="G112" s="62">
        <v>-6867.3</v>
      </c>
      <c r="H112" s="23">
        <v>-39417.8</v>
      </c>
    </row>
    <row r="113" spans="1:8" ht="12.75">
      <c r="A113" s="17"/>
      <c r="B113" s="18" t="s">
        <v>2</v>
      </c>
      <c r="C113" s="54">
        <f aca="true" t="shared" si="24" ref="C113:H113">C10+C81</f>
        <v>3766724.5000000005</v>
      </c>
      <c r="D113" s="54">
        <f t="shared" si="24"/>
        <v>3711039.3999999994</v>
      </c>
      <c r="E113" s="54">
        <f t="shared" si="24"/>
        <v>3881587.4000000004</v>
      </c>
      <c r="F113" s="54">
        <f t="shared" si="24"/>
        <v>3895454.9</v>
      </c>
      <c r="G113" s="54">
        <f t="shared" si="24"/>
        <v>4205903.8</v>
      </c>
      <c r="H113" s="54">
        <f t="shared" si="24"/>
        <v>4366932.800000001</v>
      </c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8" ht="12.75">
      <c r="B116" s="1"/>
      <c r="C116" s="1"/>
      <c r="D116" s="1"/>
      <c r="E116" s="1"/>
      <c r="F116" s="1"/>
      <c r="G116" s="1"/>
      <c r="H116" s="52"/>
    </row>
    <row r="117" spans="2:8" ht="12.75">
      <c r="B117" s="1"/>
      <c r="C117" s="1"/>
      <c r="D117" s="1"/>
      <c r="E117" s="1"/>
      <c r="F117" s="1"/>
      <c r="G117" s="1"/>
      <c r="H117" s="52"/>
    </row>
    <row r="118" spans="2:8" ht="12.75">
      <c r="B118" s="1"/>
      <c r="C118" s="1"/>
      <c r="D118" s="1"/>
      <c r="E118" s="1"/>
      <c r="F118" s="1"/>
      <c r="G118" s="1"/>
      <c r="H118" s="52"/>
    </row>
    <row r="119" spans="2:8" ht="12.75">
      <c r="B119" s="1"/>
      <c r="C119" s="1"/>
      <c r="D119" s="1"/>
      <c r="E119" s="1"/>
      <c r="F119" s="1"/>
      <c r="G119" s="1"/>
      <c r="H119" s="52"/>
    </row>
    <row r="120" spans="2:8" ht="12.75">
      <c r="B120" s="1"/>
      <c r="C120" s="1"/>
      <c r="D120" s="1"/>
      <c r="E120" s="1"/>
      <c r="F120" s="1"/>
      <c r="G120" s="1"/>
      <c r="H120" s="52"/>
    </row>
    <row r="121" spans="2:7" ht="12.75">
      <c r="B121" s="1"/>
      <c r="C121" s="1"/>
      <c r="D121" s="1"/>
      <c r="E121" s="1"/>
      <c r="F121" s="1"/>
      <c r="G121" s="1"/>
    </row>
    <row r="122" spans="2:8" ht="12.75">
      <c r="B122" s="1"/>
      <c r="C122" s="1"/>
      <c r="D122" s="1"/>
      <c r="E122" s="1"/>
      <c r="F122" s="1"/>
      <c r="G122" s="1"/>
      <c r="H122" s="58"/>
    </row>
    <row r="123" spans="2:8" ht="12.75">
      <c r="B123" s="1"/>
      <c r="C123" s="1"/>
      <c r="D123" s="1"/>
      <c r="E123" s="1"/>
      <c r="F123" s="1"/>
      <c r="G123" s="1"/>
      <c r="H123" s="58"/>
    </row>
    <row r="124" spans="2:8" ht="12.75">
      <c r="B124" s="1"/>
      <c r="C124" s="1"/>
      <c r="D124" s="1"/>
      <c r="E124" s="1"/>
      <c r="F124" s="1"/>
      <c r="G124" s="1"/>
      <c r="H124" s="58"/>
    </row>
    <row r="125" spans="2:8" ht="12.75">
      <c r="B125" s="1"/>
      <c r="C125" s="1"/>
      <c r="D125" s="1"/>
      <c r="E125" s="1"/>
      <c r="F125" s="1"/>
      <c r="G125" s="1"/>
      <c r="H125" s="58"/>
    </row>
    <row r="126" spans="2:8" ht="12.75">
      <c r="B126" s="1"/>
      <c r="C126" s="1"/>
      <c r="D126" s="1"/>
      <c r="E126" s="1"/>
      <c r="F126" s="1"/>
      <c r="G126" s="1"/>
      <c r="H126" s="59"/>
    </row>
    <row r="127" spans="2:8" ht="12.75">
      <c r="B127" s="1"/>
      <c r="C127" s="1"/>
      <c r="D127" s="1"/>
      <c r="E127" s="1"/>
      <c r="F127" s="1"/>
      <c r="G127" s="1"/>
      <c r="H127" s="58"/>
    </row>
    <row r="128" spans="2:8" ht="12.75">
      <c r="B128" s="1"/>
      <c r="C128" s="1"/>
      <c r="D128" s="1"/>
      <c r="E128" s="1"/>
      <c r="F128" s="1"/>
      <c r="G128" s="1"/>
      <c r="H128" s="58"/>
    </row>
    <row r="129" spans="2:8" ht="12.75">
      <c r="B129" s="1"/>
      <c r="C129" s="1"/>
      <c r="D129" s="1"/>
      <c r="E129" s="1"/>
      <c r="F129" s="1"/>
      <c r="G129" s="1"/>
      <c r="H129" s="58"/>
    </row>
    <row r="130" spans="2:8" ht="12.75">
      <c r="B130" s="1"/>
      <c r="C130" s="1"/>
      <c r="D130" s="1"/>
      <c r="E130" s="1"/>
      <c r="F130" s="1"/>
      <c r="G130" s="1"/>
      <c r="H130" s="58"/>
    </row>
    <row r="131" spans="2:8" ht="12.75">
      <c r="B131" s="1"/>
      <c r="C131" s="1"/>
      <c r="D131" s="1"/>
      <c r="E131" s="1"/>
      <c r="F131" s="1"/>
      <c r="G131" s="1"/>
      <c r="H131" s="58"/>
    </row>
    <row r="132" spans="2:8" ht="12.75">
      <c r="B132" s="1"/>
      <c r="C132" s="1"/>
      <c r="D132" s="1"/>
      <c r="E132" s="1"/>
      <c r="F132" s="1"/>
      <c r="G132" s="1"/>
      <c r="H132" s="58"/>
    </row>
    <row r="133" spans="2:8" ht="12.75">
      <c r="B133" s="1"/>
      <c r="C133" s="1"/>
      <c r="D133" s="1"/>
      <c r="E133" s="1"/>
      <c r="F133" s="1"/>
      <c r="G133" s="1"/>
      <c r="H133" s="58"/>
    </row>
    <row r="134" spans="2:8" ht="12.75">
      <c r="B134" s="1"/>
      <c r="C134" s="1"/>
      <c r="D134" s="1"/>
      <c r="E134" s="1"/>
      <c r="F134" s="1"/>
      <c r="G134" s="1"/>
      <c r="H134" s="58"/>
    </row>
    <row r="135" spans="2:8" ht="12.75">
      <c r="B135" s="1"/>
      <c r="C135" s="1"/>
      <c r="D135" s="1"/>
      <c r="E135" s="1"/>
      <c r="F135" s="1"/>
      <c r="G135" s="1"/>
      <c r="H135" s="58"/>
    </row>
    <row r="136" spans="2:8" ht="12.75">
      <c r="B136" s="1"/>
      <c r="C136" s="1"/>
      <c r="D136" s="1"/>
      <c r="E136" s="1"/>
      <c r="F136" s="1"/>
      <c r="G136" s="1"/>
      <c r="H136" s="58"/>
    </row>
    <row r="137" spans="2:8" ht="12.75">
      <c r="B137" s="1"/>
      <c r="C137" s="1"/>
      <c r="D137" s="1"/>
      <c r="E137" s="1"/>
      <c r="F137" s="1"/>
      <c r="G137" s="1"/>
      <c r="H137" s="58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7" ht="12.75">
      <c r="B437" s="1"/>
      <c r="C437" s="1"/>
      <c r="D437" s="1"/>
      <c r="E437" s="1"/>
      <c r="F437" s="1"/>
      <c r="G437" s="1"/>
    </row>
    <row r="438" spans="2:7" ht="12.75">
      <c r="B438" s="1"/>
      <c r="C438" s="1"/>
      <c r="D438" s="1"/>
      <c r="E438" s="1"/>
      <c r="F438" s="1"/>
      <c r="G438" s="1"/>
    </row>
    <row r="439" spans="2:7" ht="12.75">
      <c r="B439" s="1"/>
      <c r="C439" s="1"/>
      <c r="D439" s="1"/>
      <c r="E439" s="1"/>
      <c r="F439" s="1"/>
      <c r="G439" s="1"/>
    </row>
    <row r="440" spans="2:7" ht="12.75">
      <c r="B440" s="1"/>
      <c r="C440" s="1"/>
      <c r="D440" s="1"/>
      <c r="E440" s="1"/>
      <c r="F440" s="1"/>
      <c r="G440" s="1"/>
    </row>
    <row r="441" spans="2:7" ht="12.75">
      <c r="B441" s="1"/>
      <c r="C441" s="1"/>
      <c r="D441" s="1"/>
      <c r="E441" s="1"/>
      <c r="F441" s="1"/>
      <c r="G441" s="1"/>
    </row>
    <row r="442" spans="2:7" ht="12.75">
      <c r="B442" s="1"/>
      <c r="C442" s="1"/>
      <c r="D442" s="1"/>
      <c r="E442" s="1"/>
      <c r="F442" s="1"/>
      <c r="G442" s="1"/>
    </row>
    <row r="443" spans="2:7" ht="12.75">
      <c r="B443" s="1"/>
      <c r="C443" s="1"/>
      <c r="D443" s="1"/>
      <c r="E443" s="1"/>
      <c r="F443" s="1"/>
      <c r="G443" s="1"/>
    </row>
    <row r="444" spans="2:7" ht="12.75">
      <c r="B444" s="1"/>
      <c r="C444" s="1"/>
      <c r="D444" s="1"/>
      <c r="E444" s="1"/>
      <c r="F444" s="1"/>
      <c r="G444" s="1"/>
    </row>
    <row r="445" spans="2:7" ht="12.75">
      <c r="B445" s="1"/>
      <c r="C445" s="1"/>
      <c r="D445" s="1"/>
      <c r="E445" s="1"/>
      <c r="F445" s="1"/>
      <c r="G445" s="1"/>
    </row>
    <row r="446" spans="2:7" ht="12.75">
      <c r="B446" s="1"/>
      <c r="C446" s="1"/>
      <c r="D446" s="1"/>
      <c r="E446" s="1"/>
      <c r="F446" s="1"/>
      <c r="G446" s="1"/>
    </row>
    <row r="447" spans="2:7" ht="12.75">
      <c r="B447" s="1"/>
      <c r="C447" s="1"/>
      <c r="D447" s="1"/>
      <c r="E447" s="1"/>
      <c r="F447" s="1"/>
      <c r="G447" s="1"/>
    </row>
    <row r="448" spans="2:7" ht="12.75">
      <c r="B448" s="1"/>
      <c r="C448" s="1"/>
      <c r="D448" s="1"/>
      <c r="E448" s="1"/>
      <c r="F448" s="1"/>
      <c r="G448" s="1"/>
    </row>
    <row r="449" spans="2:7" ht="12.75">
      <c r="B449" s="1"/>
      <c r="C449" s="1"/>
      <c r="D449" s="1"/>
      <c r="E449" s="1"/>
      <c r="F449" s="1"/>
      <c r="G449" s="1"/>
    </row>
    <row r="450" spans="2:7" ht="12.75">
      <c r="B450" s="1"/>
      <c r="C450" s="1"/>
      <c r="D450" s="1"/>
      <c r="E450" s="1"/>
      <c r="F450" s="1"/>
      <c r="G450" s="1"/>
    </row>
    <row r="451" spans="2:7" ht="12.75">
      <c r="B451" s="1"/>
      <c r="C451" s="1"/>
      <c r="D451" s="1"/>
      <c r="E451" s="1"/>
      <c r="F451" s="1"/>
      <c r="G451" s="1"/>
    </row>
    <row r="452" spans="2:7" ht="12.75">
      <c r="B452" s="1"/>
      <c r="C452" s="1"/>
      <c r="D452" s="1"/>
      <c r="E452" s="1"/>
      <c r="F452" s="1"/>
      <c r="G452" s="1"/>
    </row>
    <row r="453" spans="2:7" ht="12.75">
      <c r="B453" s="1"/>
      <c r="C453" s="1"/>
      <c r="D453" s="1"/>
      <c r="E453" s="1"/>
      <c r="F453" s="1"/>
      <c r="G453" s="1"/>
    </row>
    <row r="454" spans="2:7" ht="12.75">
      <c r="B454" s="1"/>
      <c r="C454" s="1"/>
      <c r="D454" s="1"/>
      <c r="E454" s="1"/>
      <c r="F454" s="1"/>
      <c r="G454" s="1"/>
    </row>
    <row r="455" spans="2:7" ht="12.75">
      <c r="B455" s="1"/>
      <c r="C455" s="1"/>
      <c r="D455" s="1"/>
      <c r="E455" s="1"/>
      <c r="F455" s="1"/>
      <c r="G455" s="1"/>
    </row>
    <row r="456" spans="2:7" ht="12.75">
      <c r="B456" s="1"/>
      <c r="C456" s="1"/>
      <c r="D456" s="1"/>
      <c r="E456" s="1"/>
      <c r="F456" s="1"/>
      <c r="G456" s="1"/>
    </row>
    <row r="457" spans="2:7" ht="12.75">
      <c r="B457" s="1"/>
      <c r="C457" s="1"/>
      <c r="D457" s="1"/>
      <c r="E457" s="1"/>
      <c r="F457" s="1"/>
      <c r="G457" s="1"/>
    </row>
    <row r="458" spans="2:7" ht="12.75">
      <c r="B458" s="1"/>
      <c r="C458" s="1"/>
      <c r="D458" s="1"/>
      <c r="E458" s="1"/>
      <c r="F458" s="1"/>
      <c r="G458" s="1"/>
    </row>
    <row r="459" spans="2:7" ht="12.75">
      <c r="B459" s="1"/>
      <c r="C459" s="1"/>
      <c r="D459" s="1"/>
      <c r="E459" s="1"/>
      <c r="F459" s="1"/>
      <c r="G459" s="1"/>
    </row>
    <row r="460" spans="2:7" ht="12.75">
      <c r="B460" s="1"/>
      <c r="C460" s="1"/>
      <c r="D460" s="1"/>
      <c r="E460" s="1"/>
      <c r="F460" s="1"/>
      <c r="G460" s="1"/>
    </row>
    <row r="461" spans="2:7" ht="12.75">
      <c r="B461" s="1"/>
      <c r="C461" s="1"/>
      <c r="D461" s="1"/>
      <c r="E461" s="1"/>
      <c r="F461" s="1"/>
      <c r="G461" s="1"/>
    </row>
    <row r="462" spans="2:7" ht="12.75">
      <c r="B462" s="1"/>
      <c r="C462" s="1"/>
      <c r="D462" s="1"/>
      <c r="E462" s="1"/>
      <c r="F462" s="1"/>
      <c r="G462" s="1"/>
    </row>
  </sheetData>
  <sheetProtection/>
  <mergeCells count="6">
    <mergeCell ref="A4:H4"/>
    <mergeCell ref="B3:H3"/>
    <mergeCell ref="C6:H8"/>
    <mergeCell ref="A2:H2"/>
    <mergeCell ref="A6:A9"/>
    <mergeCell ref="B6:B9"/>
  </mergeCells>
  <printOptions/>
  <pageMargins left="0.31496062992125984" right="0.15748031496062992" top="0.2362204724409449" bottom="0.1968503937007874" header="0.5118110236220472" footer="0.31496062992125984"/>
  <pageSetup fitToHeight="0" fitToWidth="1" horizontalDpi="600" verticalDpi="600" orientation="portrait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52"/>
  <sheetViews>
    <sheetView zoomScalePageLayoutView="0" workbookViewId="0" topLeftCell="A13">
      <selection activeCell="G9" sqref="G9"/>
    </sheetView>
  </sheetViews>
  <sheetFormatPr defaultColWidth="9.00390625" defaultRowHeight="12.75"/>
  <cols>
    <col min="1" max="1" width="43.25390625" style="75" customWidth="1"/>
    <col min="2" max="2" width="6.375" style="75" customWidth="1"/>
    <col min="3" max="3" width="6.625" style="75" customWidth="1"/>
    <col min="4" max="4" width="18.125" style="75" customWidth="1"/>
    <col min="5" max="5" width="16.125" style="75" customWidth="1"/>
    <col min="6" max="6" width="14.875" style="75" customWidth="1"/>
    <col min="7" max="7" width="15.625" style="75" customWidth="1"/>
    <col min="8" max="8" width="16.625" style="75" customWidth="1"/>
    <col min="9" max="9" width="15.625" style="75" customWidth="1"/>
    <col min="10" max="16384" width="9.125" style="75" customWidth="1"/>
  </cols>
  <sheetData>
    <row r="2" spans="1:4" ht="12.75">
      <c r="A2" s="74"/>
      <c r="B2" s="74"/>
      <c r="C2" s="74"/>
      <c r="D2" s="74"/>
    </row>
    <row r="3" spans="1:9" ht="30.75" customHeight="1">
      <c r="A3" s="115" t="s">
        <v>217</v>
      </c>
      <c r="B3" s="115"/>
      <c r="C3" s="115"/>
      <c r="D3" s="115"/>
      <c r="E3" s="116"/>
      <c r="F3" s="116"/>
      <c r="G3" s="116"/>
      <c r="H3" s="116"/>
      <c r="I3" s="116"/>
    </row>
    <row r="4" spans="1:4" ht="12.75">
      <c r="A4" s="76"/>
      <c r="B4" s="76"/>
      <c r="C4" s="76"/>
      <c r="D4" s="76"/>
    </row>
    <row r="5" spans="1:8" ht="12.75">
      <c r="A5" s="77"/>
      <c r="B5" s="78"/>
      <c r="C5" s="78"/>
      <c r="D5" s="117"/>
      <c r="E5" s="118"/>
      <c r="F5" s="118"/>
      <c r="G5" s="118"/>
      <c r="H5" s="118"/>
    </row>
    <row r="6" spans="1:9" ht="15" customHeight="1">
      <c r="A6" s="119" t="s">
        <v>218</v>
      </c>
      <c r="B6" s="121" t="s">
        <v>219</v>
      </c>
      <c r="C6" s="121" t="s">
        <v>220</v>
      </c>
      <c r="D6" s="123" t="s">
        <v>221</v>
      </c>
      <c r="E6" s="123"/>
      <c r="F6" s="123"/>
      <c r="G6" s="123"/>
      <c r="H6" s="123"/>
      <c r="I6" s="124"/>
    </row>
    <row r="7" spans="1:9" ht="38.25">
      <c r="A7" s="120"/>
      <c r="B7" s="122"/>
      <c r="C7" s="122"/>
      <c r="D7" s="79" t="s">
        <v>222</v>
      </c>
      <c r="E7" s="79" t="s">
        <v>223</v>
      </c>
      <c r="F7" s="79" t="s">
        <v>224</v>
      </c>
      <c r="G7" s="79" t="s">
        <v>225</v>
      </c>
      <c r="H7" s="79" t="s">
        <v>226</v>
      </c>
      <c r="I7" s="79" t="s">
        <v>227</v>
      </c>
    </row>
    <row r="8" spans="1:9" ht="12.75">
      <c r="A8" s="80" t="s">
        <v>228</v>
      </c>
      <c r="B8" s="81">
        <v>1</v>
      </c>
      <c r="C8" s="81" t="s">
        <v>229</v>
      </c>
      <c r="D8" s="82">
        <f aca="true" t="shared" si="0" ref="D8:I8">D9+D10+D11+D13+D14+D15+D12</f>
        <v>309271.8</v>
      </c>
      <c r="E8" s="82">
        <f t="shared" si="0"/>
        <v>316480.5</v>
      </c>
      <c r="F8" s="82">
        <f t="shared" si="0"/>
        <v>314794.5</v>
      </c>
      <c r="G8" s="82">
        <f t="shared" si="0"/>
        <v>266727.3</v>
      </c>
      <c r="H8" s="82">
        <f t="shared" si="0"/>
        <v>268578.2</v>
      </c>
      <c r="I8" s="82">
        <f t="shared" si="0"/>
        <v>276192.9</v>
      </c>
    </row>
    <row r="9" spans="1:9" ht="42" customHeight="1">
      <c r="A9" s="83" t="s">
        <v>230</v>
      </c>
      <c r="B9" s="84">
        <v>1</v>
      </c>
      <c r="C9" s="84">
        <v>2</v>
      </c>
      <c r="D9" s="85">
        <v>3567</v>
      </c>
      <c r="E9" s="86">
        <v>3567</v>
      </c>
      <c r="F9" s="86">
        <v>3567</v>
      </c>
      <c r="G9" s="87">
        <v>3567</v>
      </c>
      <c r="H9" s="87">
        <v>3733</v>
      </c>
      <c r="I9" s="87">
        <v>3900</v>
      </c>
    </row>
    <row r="10" spans="1:9" ht="55.5" customHeight="1">
      <c r="A10" s="83" t="s">
        <v>231</v>
      </c>
      <c r="B10" s="84">
        <v>1</v>
      </c>
      <c r="C10" s="84">
        <v>3</v>
      </c>
      <c r="D10" s="88">
        <v>8089</v>
      </c>
      <c r="E10" s="89">
        <v>12284</v>
      </c>
      <c r="F10" s="89">
        <v>12259.6</v>
      </c>
      <c r="G10" s="90">
        <v>12659.6</v>
      </c>
      <c r="H10" s="90">
        <v>12659.6</v>
      </c>
      <c r="I10" s="87">
        <v>12644.6</v>
      </c>
    </row>
    <row r="11" spans="1:9" ht="55.5" customHeight="1">
      <c r="A11" s="83" t="s">
        <v>232</v>
      </c>
      <c r="B11" s="84">
        <v>1</v>
      </c>
      <c r="C11" s="84">
        <v>4</v>
      </c>
      <c r="D11" s="85">
        <v>137813</v>
      </c>
      <c r="E11" s="86">
        <v>134080</v>
      </c>
      <c r="F11" s="86">
        <v>134080</v>
      </c>
      <c r="G11" s="87">
        <v>134405.8</v>
      </c>
      <c r="H11" s="87">
        <v>138699.8</v>
      </c>
      <c r="I11" s="87">
        <v>137517.3</v>
      </c>
    </row>
    <row r="12" spans="1:9" ht="20.25" customHeight="1">
      <c r="A12" s="83" t="s">
        <v>233</v>
      </c>
      <c r="B12" s="84">
        <v>1</v>
      </c>
      <c r="C12" s="84">
        <v>5</v>
      </c>
      <c r="D12" s="85">
        <v>24.7</v>
      </c>
      <c r="E12" s="86">
        <v>24.7</v>
      </c>
      <c r="F12" s="86">
        <v>24.7</v>
      </c>
      <c r="G12" s="87">
        <v>24.7</v>
      </c>
      <c r="H12" s="87">
        <v>24.7</v>
      </c>
      <c r="I12" s="87">
        <v>24.7</v>
      </c>
    </row>
    <row r="13" spans="1:9" ht="45" customHeight="1">
      <c r="A13" s="83" t="s">
        <v>234</v>
      </c>
      <c r="B13" s="84">
        <v>1</v>
      </c>
      <c r="C13" s="84">
        <v>6</v>
      </c>
      <c r="D13" s="85">
        <v>28490.4</v>
      </c>
      <c r="E13" s="86">
        <v>28490.4</v>
      </c>
      <c r="F13" s="86">
        <v>28515.8</v>
      </c>
      <c r="G13" s="87">
        <v>28515.8</v>
      </c>
      <c r="H13" s="87">
        <v>29687</v>
      </c>
      <c r="I13" s="87">
        <v>29724.1</v>
      </c>
    </row>
    <row r="14" spans="1:9" ht="12.75">
      <c r="A14" s="83" t="s">
        <v>235</v>
      </c>
      <c r="B14" s="84">
        <v>1</v>
      </c>
      <c r="C14" s="84">
        <v>11</v>
      </c>
      <c r="D14" s="85">
        <v>4036</v>
      </c>
      <c r="E14" s="86">
        <v>4036</v>
      </c>
      <c r="F14" s="86">
        <v>4036</v>
      </c>
      <c r="G14" s="87">
        <v>4036</v>
      </c>
      <c r="H14" s="87">
        <v>4036</v>
      </c>
      <c r="I14" s="87">
        <v>4036</v>
      </c>
    </row>
    <row r="15" spans="1:9" ht="18.75" customHeight="1">
      <c r="A15" s="83" t="s">
        <v>236</v>
      </c>
      <c r="B15" s="84">
        <v>1</v>
      </c>
      <c r="C15" s="84">
        <v>13</v>
      </c>
      <c r="D15" s="85">
        <v>127251.7</v>
      </c>
      <c r="E15" s="86">
        <v>133998.4</v>
      </c>
      <c r="F15" s="86">
        <v>132311.4</v>
      </c>
      <c r="G15" s="87">
        <v>83518.4</v>
      </c>
      <c r="H15" s="87">
        <v>79738.1</v>
      </c>
      <c r="I15" s="87">
        <v>88346.2</v>
      </c>
    </row>
    <row r="16" spans="1:9" ht="12.75">
      <c r="A16" s="91" t="s">
        <v>237</v>
      </c>
      <c r="B16" s="92">
        <v>2</v>
      </c>
      <c r="C16" s="93"/>
      <c r="D16" s="94">
        <f aca="true" t="shared" si="1" ref="D16:I16">D17</f>
        <v>4840</v>
      </c>
      <c r="E16" s="94">
        <f t="shared" si="1"/>
        <v>4840</v>
      </c>
      <c r="F16" s="94">
        <f t="shared" si="1"/>
        <v>4840</v>
      </c>
      <c r="G16" s="94">
        <f t="shared" si="1"/>
        <v>4840</v>
      </c>
      <c r="H16" s="94">
        <f t="shared" si="1"/>
        <v>4840</v>
      </c>
      <c r="I16" s="94">
        <f t="shared" si="1"/>
        <v>4696</v>
      </c>
    </row>
    <row r="17" spans="1:9" ht="23.25" customHeight="1">
      <c r="A17" s="83" t="s">
        <v>238</v>
      </c>
      <c r="B17" s="84">
        <v>2</v>
      </c>
      <c r="C17" s="84">
        <v>3</v>
      </c>
      <c r="D17" s="85">
        <v>4840</v>
      </c>
      <c r="E17" s="86">
        <v>4840</v>
      </c>
      <c r="F17" s="86">
        <v>4840</v>
      </c>
      <c r="G17" s="87">
        <v>4840</v>
      </c>
      <c r="H17" s="87">
        <v>4840</v>
      </c>
      <c r="I17" s="87">
        <v>4696</v>
      </c>
    </row>
    <row r="18" spans="1:9" ht="29.25" customHeight="1">
      <c r="A18" s="91" t="s">
        <v>239</v>
      </c>
      <c r="B18" s="92">
        <v>3</v>
      </c>
      <c r="C18" s="92" t="s">
        <v>229</v>
      </c>
      <c r="D18" s="94">
        <f aca="true" t="shared" si="2" ref="D18:I18">D19+D20+D21</f>
        <v>13187.600000000002</v>
      </c>
      <c r="E18" s="94">
        <f t="shared" si="2"/>
        <v>13187.600000000002</v>
      </c>
      <c r="F18" s="94">
        <f t="shared" si="2"/>
        <v>14620.3</v>
      </c>
      <c r="G18" s="94">
        <f t="shared" si="2"/>
        <v>14720.400000000001</v>
      </c>
      <c r="H18" s="94">
        <f t="shared" si="2"/>
        <v>14689.1</v>
      </c>
      <c r="I18" s="94">
        <f t="shared" si="2"/>
        <v>14266</v>
      </c>
    </row>
    <row r="19" spans="1:9" ht="12.75">
      <c r="A19" s="83" t="s">
        <v>240</v>
      </c>
      <c r="B19" s="84">
        <v>3</v>
      </c>
      <c r="C19" s="84">
        <v>4</v>
      </c>
      <c r="D19" s="85">
        <v>4442.7</v>
      </c>
      <c r="E19" s="86">
        <v>4442.7</v>
      </c>
      <c r="F19" s="86">
        <v>4442.7</v>
      </c>
      <c r="G19" s="87">
        <v>4442.7</v>
      </c>
      <c r="H19" s="87">
        <v>4445</v>
      </c>
      <c r="I19" s="87">
        <v>4445</v>
      </c>
    </row>
    <row r="20" spans="1:9" ht="43.5" customHeight="1">
      <c r="A20" s="83" t="s">
        <v>241</v>
      </c>
      <c r="B20" s="84">
        <v>3</v>
      </c>
      <c r="C20" s="84">
        <v>9</v>
      </c>
      <c r="D20" s="85">
        <v>8344.2</v>
      </c>
      <c r="E20" s="86">
        <v>8344.2</v>
      </c>
      <c r="F20" s="86">
        <v>9776.9</v>
      </c>
      <c r="G20" s="87">
        <v>9777</v>
      </c>
      <c r="H20" s="87">
        <v>9743.4</v>
      </c>
      <c r="I20" s="87">
        <v>9320.3</v>
      </c>
    </row>
    <row r="21" spans="1:9" ht="33" customHeight="1">
      <c r="A21" s="95" t="s">
        <v>242</v>
      </c>
      <c r="B21" s="84">
        <v>3</v>
      </c>
      <c r="C21" s="84">
        <v>14</v>
      </c>
      <c r="D21" s="85">
        <v>400.7</v>
      </c>
      <c r="E21" s="86">
        <v>400.7</v>
      </c>
      <c r="F21" s="86">
        <v>400.7</v>
      </c>
      <c r="G21" s="87">
        <v>500.7</v>
      </c>
      <c r="H21" s="87">
        <v>500.7</v>
      </c>
      <c r="I21" s="87">
        <v>500.7</v>
      </c>
    </row>
    <row r="22" spans="1:9" ht="12.75">
      <c r="A22" s="91" t="s">
        <v>243</v>
      </c>
      <c r="B22" s="92">
        <v>4</v>
      </c>
      <c r="C22" s="92" t="s">
        <v>229</v>
      </c>
      <c r="D22" s="94">
        <f aca="true" t="shared" si="3" ref="D22:I22">D23+D24+D25+D26+D27+D28</f>
        <v>149124.19999999998</v>
      </c>
      <c r="E22" s="94">
        <f t="shared" si="3"/>
        <v>168842.50000000003</v>
      </c>
      <c r="F22" s="94">
        <f t="shared" si="3"/>
        <v>212425.1</v>
      </c>
      <c r="G22" s="94">
        <f t="shared" si="3"/>
        <v>211380.8</v>
      </c>
      <c r="H22" s="94">
        <f t="shared" si="3"/>
        <v>264044.3</v>
      </c>
      <c r="I22" s="94">
        <f t="shared" si="3"/>
        <v>306570.4</v>
      </c>
    </row>
    <row r="23" spans="1:9" ht="12.75">
      <c r="A23" s="83" t="s">
        <v>244</v>
      </c>
      <c r="B23" s="84">
        <v>4</v>
      </c>
      <c r="C23" s="84">
        <v>1</v>
      </c>
      <c r="D23" s="85">
        <v>15495.6</v>
      </c>
      <c r="E23" s="86">
        <v>15495.6</v>
      </c>
      <c r="F23" s="86">
        <v>15902.4</v>
      </c>
      <c r="G23" s="87">
        <v>16281.1</v>
      </c>
      <c r="H23" s="87">
        <v>16281.1</v>
      </c>
      <c r="I23" s="87">
        <v>16369.3</v>
      </c>
    </row>
    <row r="24" spans="1:9" ht="12.75">
      <c r="A24" s="83" t="s">
        <v>245</v>
      </c>
      <c r="B24" s="84">
        <v>4</v>
      </c>
      <c r="C24" s="84">
        <v>5</v>
      </c>
      <c r="D24" s="85">
        <v>30954</v>
      </c>
      <c r="E24" s="86">
        <v>30954</v>
      </c>
      <c r="F24" s="86">
        <v>49700</v>
      </c>
      <c r="G24" s="87">
        <v>49700</v>
      </c>
      <c r="H24" s="87">
        <v>49700</v>
      </c>
      <c r="I24" s="87">
        <v>68210.5</v>
      </c>
    </row>
    <row r="25" spans="1:9" ht="12.75">
      <c r="A25" s="83" t="s">
        <v>246</v>
      </c>
      <c r="B25" s="84">
        <v>4</v>
      </c>
      <c r="C25" s="84">
        <v>8</v>
      </c>
      <c r="D25" s="85">
        <v>35177</v>
      </c>
      <c r="E25" s="86">
        <v>35177</v>
      </c>
      <c r="F25" s="86">
        <v>38605</v>
      </c>
      <c r="G25" s="87">
        <v>38605</v>
      </c>
      <c r="H25" s="87">
        <v>42165.3</v>
      </c>
      <c r="I25" s="87">
        <v>51554.4</v>
      </c>
    </row>
    <row r="26" spans="1:9" ht="12.75">
      <c r="A26" s="83" t="s">
        <v>247</v>
      </c>
      <c r="B26" s="84">
        <v>4</v>
      </c>
      <c r="C26" s="84">
        <v>9</v>
      </c>
      <c r="D26" s="85">
        <v>50462.7</v>
      </c>
      <c r="E26" s="86">
        <v>58297.1</v>
      </c>
      <c r="F26" s="86">
        <v>59049.5</v>
      </c>
      <c r="G26" s="87">
        <v>59049.9</v>
      </c>
      <c r="H26" s="87">
        <v>102549.9</v>
      </c>
      <c r="I26" s="87">
        <v>109476.4</v>
      </c>
    </row>
    <row r="27" spans="1:9" ht="12.75">
      <c r="A27" s="83" t="s">
        <v>248</v>
      </c>
      <c r="B27" s="84">
        <v>4</v>
      </c>
      <c r="C27" s="84">
        <v>10</v>
      </c>
      <c r="D27" s="85">
        <v>4080.6</v>
      </c>
      <c r="E27" s="86">
        <v>4830.6</v>
      </c>
      <c r="F27" s="86">
        <v>5189.6</v>
      </c>
      <c r="G27" s="87">
        <v>5157.6</v>
      </c>
      <c r="H27" s="87">
        <v>5165.5</v>
      </c>
      <c r="I27" s="87">
        <v>5730.4</v>
      </c>
    </row>
    <row r="28" spans="1:9" ht="25.5">
      <c r="A28" s="83" t="s">
        <v>249</v>
      </c>
      <c r="B28" s="84">
        <v>4</v>
      </c>
      <c r="C28" s="84">
        <v>12</v>
      </c>
      <c r="D28" s="85">
        <v>12954.3</v>
      </c>
      <c r="E28" s="86">
        <v>24088.2</v>
      </c>
      <c r="F28" s="86">
        <v>43978.6</v>
      </c>
      <c r="G28" s="87">
        <v>42587.2</v>
      </c>
      <c r="H28" s="87">
        <v>48182.5</v>
      </c>
      <c r="I28" s="87">
        <v>55229.4</v>
      </c>
    </row>
    <row r="29" spans="1:9" ht="12.75">
      <c r="A29" s="91" t="s">
        <v>250</v>
      </c>
      <c r="B29" s="92">
        <v>5</v>
      </c>
      <c r="C29" s="92" t="s">
        <v>229</v>
      </c>
      <c r="D29" s="94">
        <f aca="true" t="shared" si="4" ref="D29:I29">D30+D31+D32+D33</f>
        <v>184278.7</v>
      </c>
      <c r="E29" s="94">
        <f t="shared" si="4"/>
        <v>186697.4</v>
      </c>
      <c r="F29" s="94">
        <f t="shared" si="4"/>
        <v>285132.3</v>
      </c>
      <c r="G29" s="94">
        <f t="shared" si="4"/>
        <v>297146.19999999995</v>
      </c>
      <c r="H29" s="94">
        <f t="shared" si="4"/>
        <v>576580.2</v>
      </c>
      <c r="I29" s="94">
        <f t="shared" si="4"/>
        <v>622116.9</v>
      </c>
    </row>
    <row r="30" spans="1:9" ht="12.75">
      <c r="A30" s="83" t="s">
        <v>251</v>
      </c>
      <c r="B30" s="84">
        <v>5</v>
      </c>
      <c r="C30" s="84">
        <v>1</v>
      </c>
      <c r="D30" s="85">
        <v>65135.6</v>
      </c>
      <c r="E30" s="86">
        <v>65135.6</v>
      </c>
      <c r="F30" s="86">
        <v>160360.7</v>
      </c>
      <c r="G30" s="87">
        <v>160360.7</v>
      </c>
      <c r="H30" s="87">
        <v>385961.8</v>
      </c>
      <c r="I30" s="87">
        <v>396961.8</v>
      </c>
    </row>
    <row r="31" spans="1:9" ht="12.75">
      <c r="A31" s="83" t="s">
        <v>252</v>
      </c>
      <c r="B31" s="84">
        <v>5</v>
      </c>
      <c r="C31" s="84">
        <v>2</v>
      </c>
      <c r="D31" s="85">
        <v>116116</v>
      </c>
      <c r="E31" s="86">
        <v>117234.7</v>
      </c>
      <c r="F31" s="86">
        <v>116879.5</v>
      </c>
      <c r="G31" s="87">
        <v>122064.4</v>
      </c>
      <c r="H31" s="87">
        <v>173897.3</v>
      </c>
      <c r="I31" s="87">
        <v>207934</v>
      </c>
    </row>
    <row r="32" spans="1:9" ht="12.75">
      <c r="A32" s="83" t="s">
        <v>253</v>
      </c>
      <c r="B32" s="84">
        <v>5</v>
      </c>
      <c r="C32" s="84">
        <v>3</v>
      </c>
      <c r="D32" s="85">
        <v>3000</v>
      </c>
      <c r="E32" s="86">
        <v>4300</v>
      </c>
      <c r="F32" s="86">
        <v>7865</v>
      </c>
      <c r="G32" s="87">
        <v>14694</v>
      </c>
      <c r="H32" s="87">
        <v>16694</v>
      </c>
      <c r="I32" s="87">
        <v>17194</v>
      </c>
    </row>
    <row r="33" spans="1:9" ht="25.5">
      <c r="A33" s="83" t="s">
        <v>254</v>
      </c>
      <c r="B33" s="84">
        <v>5</v>
      </c>
      <c r="C33" s="84">
        <v>5</v>
      </c>
      <c r="D33" s="85">
        <v>27.1</v>
      </c>
      <c r="E33" s="86">
        <v>27.1</v>
      </c>
      <c r="F33" s="86">
        <v>27.1</v>
      </c>
      <c r="G33" s="87">
        <v>27.1</v>
      </c>
      <c r="H33" s="87">
        <v>27.1</v>
      </c>
      <c r="I33" s="87">
        <v>27.1</v>
      </c>
    </row>
    <row r="34" spans="1:9" ht="12.75">
      <c r="A34" s="91" t="s">
        <v>255</v>
      </c>
      <c r="B34" s="92">
        <v>7</v>
      </c>
      <c r="C34" s="92" t="s">
        <v>229</v>
      </c>
      <c r="D34" s="94">
        <f aca="true" t="shared" si="5" ref="D34:I34">D35+D36+D37+D38</f>
        <v>2210307.3</v>
      </c>
      <c r="E34" s="94">
        <f t="shared" si="5"/>
        <v>2215307.3000000003</v>
      </c>
      <c r="F34" s="94">
        <f t="shared" si="5"/>
        <v>2164549.2</v>
      </c>
      <c r="G34" s="94">
        <f t="shared" si="5"/>
        <v>2138971.1</v>
      </c>
      <c r="H34" s="94">
        <f t="shared" si="5"/>
        <v>2118808.6</v>
      </c>
      <c r="I34" s="94">
        <f t="shared" si="5"/>
        <v>2098625.2</v>
      </c>
    </row>
    <row r="35" spans="1:9" ht="12.75">
      <c r="A35" s="83" t="s">
        <v>256</v>
      </c>
      <c r="B35" s="84">
        <v>7</v>
      </c>
      <c r="C35" s="84">
        <v>1</v>
      </c>
      <c r="D35" s="85">
        <v>604887.2</v>
      </c>
      <c r="E35" s="86">
        <v>584287.2</v>
      </c>
      <c r="F35" s="86">
        <v>584021</v>
      </c>
      <c r="G35" s="87">
        <v>539154.4</v>
      </c>
      <c r="H35" s="87">
        <v>470616.8</v>
      </c>
      <c r="I35" s="87">
        <v>449626.8</v>
      </c>
    </row>
    <row r="36" spans="1:9" ht="12.75">
      <c r="A36" s="83" t="s">
        <v>257</v>
      </c>
      <c r="B36" s="84">
        <v>7</v>
      </c>
      <c r="C36" s="84">
        <v>2</v>
      </c>
      <c r="D36" s="85">
        <v>1537733.6</v>
      </c>
      <c r="E36" s="86">
        <v>1563220.8</v>
      </c>
      <c r="F36" s="86">
        <v>1485362</v>
      </c>
      <c r="G36" s="87">
        <v>1504355.3</v>
      </c>
      <c r="H36" s="87">
        <v>1552555.1</v>
      </c>
      <c r="I36" s="87">
        <v>1550133.5</v>
      </c>
    </row>
    <row r="37" spans="1:9" ht="17.25" customHeight="1">
      <c r="A37" s="83" t="s">
        <v>258</v>
      </c>
      <c r="B37" s="84">
        <v>7</v>
      </c>
      <c r="C37" s="84">
        <v>7</v>
      </c>
      <c r="D37" s="85">
        <v>21404.8</v>
      </c>
      <c r="E37" s="86">
        <v>21517.6</v>
      </c>
      <c r="F37" s="86">
        <v>22738.8</v>
      </c>
      <c r="G37" s="87">
        <v>22838.8</v>
      </c>
      <c r="H37" s="87">
        <v>22838.9</v>
      </c>
      <c r="I37" s="87">
        <v>23753.5</v>
      </c>
    </row>
    <row r="38" spans="1:9" ht="12.75">
      <c r="A38" s="83" t="s">
        <v>259</v>
      </c>
      <c r="B38" s="84">
        <v>7</v>
      </c>
      <c r="C38" s="84">
        <v>9</v>
      </c>
      <c r="D38" s="85">
        <v>46281.7</v>
      </c>
      <c r="E38" s="86">
        <v>46281.7</v>
      </c>
      <c r="F38" s="86">
        <v>72427.4</v>
      </c>
      <c r="G38" s="87">
        <v>72622.6</v>
      </c>
      <c r="H38" s="87">
        <v>72797.8</v>
      </c>
      <c r="I38" s="87">
        <v>75111.4</v>
      </c>
    </row>
    <row r="39" spans="1:9" ht="12.75">
      <c r="A39" s="91" t="s">
        <v>260</v>
      </c>
      <c r="B39" s="92">
        <v>8</v>
      </c>
      <c r="C39" s="92" t="s">
        <v>229</v>
      </c>
      <c r="D39" s="94">
        <f aca="true" t="shared" si="6" ref="D39:I39">D40+D41+D42</f>
        <v>183166.19999999998</v>
      </c>
      <c r="E39" s="94">
        <f t="shared" si="6"/>
        <v>183306.19999999998</v>
      </c>
      <c r="F39" s="94">
        <f t="shared" si="6"/>
        <v>246307</v>
      </c>
      <c r="G39" s="94">
        <f t="shared" si="6"/>
        <v>291442</v>
      </c>
      <c r="H39" s="94">
        <f t="shared" si="6"/>
        <v>289275</v>
      </c>
      <c r="I39" s="94">
        <f t="shared" si="6"/>
        <v>278311.7</v>
      </c>
    </row>
    <row r="40" spans="1:9" ht="12.75">
      <c r="A40" s="83" t="s">
        <v>261</v>
      </c>
      <c r="B40" s="84">
        <v>8</v>
      </c>
      <c r="C40" s="84">
        <v>1</v>
      </c>
      <c r="D40" s="85">
        <v>175370.9</v>
      </c>
      <c r="E40" s="86">
        <v>175510.9</v>
      </c>
      <c r="F40" s="86">
        <v>238511.7</v>
      </c>
      <c r="G40" s="87">
        <v>283321.7</v>
      </c>
      <c r="H40" s="87">
        <v>281148.4</v>
      </c>
      <c r="I40" s="87">
        <v>269606.5</v>
      </c>
    </row>
    <row r="41" spans="1:9" ht="12.75">
      <c r="A41" s="83" t="s">
        <v>262</v>
      </c>
      <c r="B41" s="84">
        <v>8</v>
      </c>
      <c r="C41" s="84">
        <v>2</v>
      </c>
      <c r="D41" s="85">
        <v>267</v>
      </c>
      <c r="E41" s="86">
        <v>267</v>
      </c>
      <c r="F41" s="86">
        <v>267</v>
      </c>
      <c r="G41" s="87">
        <v>267</v>
      </c>
      <c r="H41" s="87">
        <v>267</v>
      </c>
      <c r="I41" s="87">
        <v>267</v>
      </c>
    </row>
    <row r="42" spans="1:9" ht="25.5">
      <c r="A42" s="83" t="s">
        <v>263</v>
      </c>
      <c r="B42" s="84">
        <v>8</v>
      </c>
      <c r="C42" s="84">
        <v>4</v>
      </c>
      <c r="D42" s="85">
        <v>7528.3</v>
      </c>
      <c r="E42" s="86">
        <v>7528.3</v>
      </c>
      <c r="F42" s="86">
        <v>7528.3</v>
      </c>
      <c r="G42" s="87">
        <v>7853.3</v>
      </c>
      <c r="H42" s="87">
        <v>7859.6</v>
      </c>
      <c r="I42" s="87">
        <v>8438.2</v>
      </c>
    </row>
    <row r="43" spans="1:9" ht="12.75">
      <c r="A43" s="91" t="s">
        <v>264</v>
      </c>
      <c r="B43" s="92">
        <v>9</v>
      </c>
      <c r="C43" s="92" t="s">
        <v>229</v>
      </c>
      <c r="D43" s="94">
        <f aca="true" t="shared" si="7" ref="D43:I43">D44</f>
        <v>92315.1</v>
      </c>
      <c r="E43" s="94">
        <f t="shared" si="7"/>
        <v>92315.1</v>
      </c>
      <c r="F43" s="94">
        <f t="shared" si="7"/>
        <v>139148.8</v>
      </c>
      <c r="G43" s="94">
        <f t="shared" si="7"/>
        <v>139148.8</v>
      </c>
      <c r="H43" s="94">
        <f t="shared" si="7"/>
        <v>139148.8</v>
      </c>
      <c r="I43" s="94">
        <f t="shared" si="7"/>
        <v>99148.8</v>
      </c>
    </row>
    <row r="44" spans="1:9" ht="18.75" customHeight="1">
      <c r="A44" s="83" t="s">
        <v>265</v>
      </c>
      <c r="B44" s="84">
        <v>9</v>
      </c>
      <c r="C44" s="84">
        <v>9</v>
      </c>
      <c r="D44" s="96">
        <v>92315.1</v>
      </c>
      <c r="E44" s="86">
        <v>92315.1</v>
      </c>
      <c r="F44" s="86">
        <v>139148.8</v>
      </c>
      <c r="G44" s="87">
        <v>139148.8</v>
      </c>
      <c r="H44" s="87">
        <v>139148.8</v>
      </c>
      <c r="I44" s="87">
        <v>99148.8</v>
      </c>
    </row>
    <row r="45" spans="1:9" ht="12.75">
      <c r="A45" s="91" t="s">
        <v>266</v>
      </c>
      <c r="B45" s="92">
        <v>10</v>
      </c>
      <c r="C45" s="92" t="s">
        <v>229</v>
      </c>
      <c r="D45" s="94">
        <f aca="true" t="shared" si="8" ref="D45:I45">D46+D47+D48+D49</f>
        <v>103567.20000000001</v>
      </c>
      <c r="E45" s="94">
        <f t="shared" si="8"/>
        <v>103567.20000000001</v>
      </c>
      <c r="F45" s="94">
        <f t="shared" si="8"/>
        <v>105220.9</v>
      </c>
      <c r="G45" s="94">
        <f t="shared" si="8"/>
        <v>106133.1</v>
      </c>
      <c r="H45" s="94">
        <f t="shared" si="8"/>
        <v>108964.70000000001</v>
      </c>
      <c r="I45" s="94">
        <f t="shared" si="8"/>
        <v>111063.3</v>
      </c>
    </row>
    <row r="46" spans="1:9" ht="12.75">
      <c r="A46" s="83" t="s">
        <v>267</v>
      </c>
      <c r="B46" s="84">
        <v>10</v>
      </c>
      <c r="C46" s="84">
        <v>1</v>
      </c>
      <c r="D46" s="85">
        <v>3180</v>
      </c>
      <c r="E46" s="86">
        <v>3180</v>
      </c>
      <c r="F46" s="86">
        <v>3180</v>
      </c>
      <c r="G46" s="87">
        <v>3570.9</v>
      </c>
      <c r="H46" s="87">
        <v>3570.9</v>
      </c>
      <c r="I46" s="87">
        <v>3570.9</v>
      </c>
    </row>
    <row r="47" spans="1:9" ht="12.75">
      <c r="A47" s="83" t="s">
        <v>268</v>
      </c>
      <c r="B47" s="84">
        <v>10</v>
      </c>
      <c r="C47" s="84">
        <v>3</v>
      </c>
      <c r="D47" s="85">
        <v>3757.1</v>
      </c>
      <c r="E47" s="86">
        <v>3757.1</v>
      </c>
      <c r="F47" s="86">
        <v>5410.8</v>
      </c>
      <c r="G47" s="87">
        <v>5932.1</v>
      </c>
      <c r="H47" s="87">
        <v>5172.4</v>
      </c>
      <c r="I47" s="87">
        <v>5172.4</v>
      </c>
    </row>
    <row r="48" spans="1:9" ht="12.75">
      <c r="A48" s="83" t="s">
        <v>269</v>
      </c>
      <c r="B48" s="84">
        <v>10</v>
      </c>
      <c r="C48" s="84">
        <v>4</v>
      </c>
      <c r="D48" s="85">
        <v>79631</v>
      </c>
      <c r="E48" s="86">
        <v>79631</v>
      </c>
      <c r="F48" s="86">
        <v>79631</v>
      </c>
      <c r="G48" s="87">
        <v>79631</v>
      </c>
      <c r="H48" s="87">
        <v>83455.6</v>
      </c>
      <c r="I48" s="87">
        <v>87820</v>
      </c>
    </row>
    <row r="49" spans="1:9" ht="12.75">
      <c r="A49" s="83" t="s">
        <v>270</v>
      </c>
      <c r="B49" s="84">
        <v>10</v>
      </c>
      <c r="C49" s="84">
        <v>6</v>
      </c>
      <c r="D49" s="85">
        <v>16999.1</v>
      </c>
      <c r="E49" s="86">
        <v>16999.1</v>
      </c>
      <c r="F49" s="86">
        <v>16999.1</v>
      </c>
      <c r="G49" s="87">
        <v>16999.1</v>
      </c>
      <c r="H49" s="87">
        <v>16765.8</v>
      </c>
      <c r="I49" s="87">
        <v>14500</v>
      </c>
    </row>
    <row r="50" spans="1:9" ht="12.75">
      <c r="A50" s="91" t="s">
        <v>271</v>
      </c>
      <c r="B50" s="92">
        <v>11</v>
      </c>
      <c r="C50" s="92" t="s">
        <v>229</v>
      </c>
      <c r="D50" s="94">
        <f aca="true" t="shared" si="9" ref="D50:I50">D51+D52</f>
        <v>255806.5</v>
      </c>
      <c r="E50" s="94">
        <f t="shared" si="9"/>
        <v>255806.5</v>
      </c>
      <c r="F50" s="94">
        <f t="shared" si="9"/>
        <v>217490.4</v>
      </c>
      <c r="G50" s="94">
        <f t="shared" si="9"/>
        <v>199526.6</v>
      </c>
      <c r="H50" s="94">
        <f t="shared" si="9"/>
        <v>194204.7</v>
      </c>
      <c r="I50" s="94">
        <f t="shared" si="9"/>
        <v>322628.5</v>
      </c>
    </row>
    <row r="51" spans="1:9" ht="12.75">
      <c r="A51" s="83" t="s">
        <v>272</v>
      </c>
      <c r="B51" s="84">
        <v>11</v>
      </c>
      <c r="C51" s="84">
        <v>1</v>
      </c>
      <c r="D51" s="97">
        <v>17299</v>
      </c>
      <c r="E51" s="86">
        <v>17299</v>
      </c>
      <c r="F51" s="86">
        <v>18413.5</v>
      </c>
      <c r="G51" s="87">
        <v>18518.5</v>
      </c>
      <c r="H51" s="87">
        <v>18518.5</v>
      </c>
      <c r="I51" s="87">
        <v>18581.9</v>
      </c>
    </row>
    <row r="52" spans="1:9" ht="12.75">
      <c r="A52" s="83" t="s">
        <v>273</v>
      </c>
      <c r="B52" s="84">
        <v>11</v>
      </c>
      <c r="C52" s="84">
        <v>2</v>
      </c>
      <c r="D52" s="97">
        <v>238507.5</v>
      </c>
      <c r="E52" s="86">
        <v>238507.5</v>
      </c>
      <c r="F52" s="86">
        <v>199076.9</v>
      </c>
      <c r="G52" s="87">
        <v>181008.1</v>
      </c>
      <c r="H52" s="87">
        <v>175686.2</v>
      </c>
      <c r="I52" s="87">
        <v>304046.6</v>
      </c>
    </row>
    <row r="53" spans="1:9" ht="12.75">
      <c r="A53" s="91" t="s">
        <v>274</v>
      </c>
      <c r="B53" s="92">
        <v>12</v>
      </c>
      <c r="C53" s="92"/>
      <c r="D53" s="94">
        <f aca="true" t="shared" si="10" ref="D53:I53">D54</f>
        <v>4500</v>
      </c>
      <c r="E53" s="94">
        <f t="shared" si="10"/>
        <v>4500</v>
      </c>
      <c r="F53" s="94">
        <f t="shared" si="10"/>
        <v>4500</v>
      </c>
      <c r="G53" s="94">
        <f t="shared" si="10"/>
        <v>4500</v>
      </c>
      <c r="H53" s="94">
        <f t="shared" si="10"/>
        <v>4500</v>
      </c>
      <c r="I53" s="94">
        <f t="shared" si="10"/>
        <v>4500</v>
      </c>
    </row>
    <row r="54" spans="1:9" ht="12.75">
      <c r="A54" s="98" t="s">
        <v>275</v>
      </c>
      <c r="B54" s="84">
        <v>12</v>
      </c>
      <c r="C54" s="84">
        <v>1</v>
      </c>
      <c r="D54" s="99">
        <v>4500</v>
      </c>
      <c r="E54" s="86">
        <v>4500</v>
      </c>
      <c r="F54" s="86">
        <v>4500</v>
      </c>
      <c r="G54" s="87">
        <v>4500</v>
      </c>
      <c r="H54" s="87">
        <v>4500</v>
      </c>
      <c r="I54" s="87">
        <v>4500</v>
      </c>
    </row>
    <row r="55" spans="1:9" ht="25.5">
      <c r="A55" s="100" t="s">
        <v>276</v>
      </c>
      <c r="B55" s="92">
        <v>13</v>
      </c>
      <c r="C55" s="92"/>
      <c r="D55" s="101">
        <f aca="true" t="shared" si="11" ref="D55:I55">D56</f>
        <v>15</v>
      </c>
      <c r="E55" s="101">
        <f t="shared" si="11"/>
        <v>15</v>
      </c>
      <c r="F55" s="101">
        <f t="shared" si="11"/>
        <v>15</v>
      </c>
      <c r="G55" s="101">
        <f t="shared" si="11"/>
        <v>15</v>
      </c>
      <c r="H55" s="101">
        <f t="shared" si="11"/>
        <v>15</v>
      </c>
      <c r="I55" s="101">
        <f t="shared" si="11"/>
        <v>15</v>
      </c>
    </row>
    <row r="56" spans="1:9" ht="28.5" customHeight="1">
      <c r="A56" s="98" t="s">
        <v>277</v>
      </c>
      <c r="B56" s="84">
        <v>13</v>
      </c>
      <c r="C56" s="84">
        <v>1</v>
      </c>
      <c r="D56" s="99">
        <v>15</v>
      </c>
      <c r="E56" s="86">
        <v>15</v>
      </c>
      <c r="F56" s="86">
        <v>15</v>
      </c>
      <c r="G56" s="87">
        <v>15</v>
      </c>
      <c r="H56" s="87">
        <v>15</v>
      </c>
      <c r="I56" s="87">
        <v>15</v>
      </c>
    </row>
    <row r="57" spans="1:9" ht="45" customHeight="1">
      <c r="A57" s="100" t="s">
        <v>278</v>
      </c>
      <c r="B57" s="92">
        <v>14</v>
      </c>
      <c r="C57" s="92"/>
      <c r="D57" s="101">
        <f aca="true" t="shared" si="12" ref="D57:I57">D58+D59+D60</f>
        <v>290037.6</v>
      </c>
      <c r="E57" s="101">
        <f t="shared" si="12"/>
        <v>281465.7</v>
      </c>
      <c r="F57" s="101">
        <f t="shared" si="12"/>
        <v>287835.5</v>
      </c>
      <c r="G57" s="101">
        <f t="shared" si="12"/>
        <v>302502.5</v>
      </c>
      <c r="H57" s="101">
        <f t="shared" si="12"/>
        <v>303854.1</v>
      </c>
      <c r="I57" s="101">
        <f t="shared" si="12"/>
        <v>310397</v>
      </c>
    </row>
    <row r="58" spans="1:9" ht="51.75" customHeight="1">
      <c r="A58" s="98" t="s">
        <v>279</v>
      </c>
      <c r="B58" s="84">
        <v>14</v>
      </c>
      <c r="C58" s="84">
        <v>1</v>
      </c>
      <c r="D58" s="99">
        <v>132924.2</v>
      </c>
      <c r="E58" s="86">
        <v>132924.2</v>
      </c>
      <c r="F58" s="86">
        <v>132924.2</v>
      </c>
      <c r="G58" s="87">
        <v>132924.2</v>
      </c>
      <c r="H58" s="87">
        <v>132924.2</v>
      </c>
      <c r="I58" s="87">
        <v>132924.2</v>
      </c>
    </row>
    <row r="59" spans="1:9" ht="21.75" customHeight="1">
      <c r="A59" s="102" t="s">
        <v>280</v>
      </c>
      <c r="B59" s="84">
        <v>14</v>
      </c>
      <c r="C59" s="84">
        <v>2</v>
      </c>
      <c r="D59" s="99">
        <v>128931.4</v>
      </c>
      <c r="E59" s="86">
        <v>120359.5</v>
      </c>
      <c r="F59" s="86">
        <v>126729.3</v>
      </c>
      <c r="G59" s="87">
        <v>139896.3</v>
      </c>
      <c r="H59" s="87">
        <v>140396.3</v>
      </c>
      <c r="I59" s="87">
        <v>146939.2</v>
      </c>
    </row>
    <row r="60" spans="1:9" ht="12.75">
      <c r="A60" s="75" t="s">
        <v>281</v>
      </c>
      <c r="B60" s="84">
        <v>14</v>
      </c>
      <c r="C60" s="84">
        <v>3</v>
      </c>
      <c r="D60" s="99">
        <v>28182</v>
      </c>
      <c r="E60" s="86">
        <v>28182</v>
      </c>
      <c r="F60" s="86">
        <v>28182</v>
      </c>
      <c r="G60" s="87">
        <v>29682</v>
      </c>
      <c r="H60" s="87">
        <v>30533.6</v>
      </c>
      <c r="I60" s="87">
        <v>30533.6</v>
      </c>
    </row>
    <row r="61" spans="1:9" ht="12.75">
      <c r="A61" s="103" t="s">
        <v>282</v>
      </c>
      <c r="B61" s="104"/>
      <c r="C61" s="104"/>
      <c r="D61" s="105">
        <f aca="true" t="shared" si="13" ref="D61:I61">D8+D16+D18+D22+D29+D34+D39+D43+D45+D50+D53+D55+D57</f>
        <v>3800417.2</v>
      </c>
      <c r="E61" s="105">
        <f t="shared" si="13"/>
        <v>3826331.000000001</v>
      </c>
      <c r="F61" s="105">
        <f t="shared" si="13"/>
        <v>3996879</v>
      </c>
      <c r="G61" s="105">
        <f t="shared" si="13"/>
        <v>3977053.8</v>
      </c>
      <c r="H61" s="105">
        <f t="shared" si="13"/>
        <v>4287502.7</v>
      </c>
      <c r="I61" s="105">
        <f t="shared" si="13"/>
        <v>4448531.7</v>
      </c>
    </row>
    <row r="62" spans="4:6" ht="12.75">
      <c r="D62" s="106"/>
      <c r="E62" s="2"/>
      <c r="F62" s="2"/>
    </row>
    <row r="63" spans="4:6" ht="12.75">
      <c r="D63" s="106"/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2"/>
      <c r="F98" s="2"/>
    </row>
    <row r="99" spans="5:6" ht="12.75">
      <c r="E99" s="2"/>
      <c r="F99" s="2"/>
    </row>
    <row r="100" spans="5:6" ht="12.75">
      <c r="E100" s="2"/>
      <c r="F100" s="2"/>
    </row>
    <row r="101" spans="5:6" ht="12.75">
      <c r="E101" s="2"/>
      <c r="F101" s="2"/>
    </row>
    <row r="102" spans="5:6" ht="12.75">
      <c r="E102" s="2"/>
      <c r="F102" s="2"/>
    </row>
    <row r="103" spans="5:6" ht="12.75">
      <c r="E103" s="2"/>
      <c r="F103" s="2"/>
    </row>
    <row r="104" spans="5:6" ht="12.75">
      <c r="E104" s="2"/>
      <c r="F104" s="2"/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  <row r="120" spans="5:6" ht="12.75">
      <c r="E120" s="2"/>
      <c r="F120" s="2"/>
    </row>
    <row r="121" spans="5:6" ht="12.75">
      <c r="E121" s="2"/>
      <c r="F121" s="2"/>
    </row>
    <row r="122" spans="5:6" ht="12.75">
      <c r="E122" s="2"/>
      <c r="F122" s="2"/>
    </row>
    <row r="123" spans="5:6" ht="12.75">
      <c r="E123" s="2"/>
      <c r="F123" s="2"/>
    </row>
    <row r="124" spans="5:6" ht="12.75">
      <c r="E124" s="2"/>
      <c r="F124" s="2"/>
    </row>
    <row r="125" spans="5:6" ht="12.75">
      <c r="E125" s="2"/>
      <c r="F125" s="2"/>
    </row>
    <row r="126" spans="5:6" ht="12.75">
      <c r="E126" s="2"/>
      <c r="F126" s="2"/>
    </row>
    <row r="127" spans="5:6" ht="12.75">
      <c r="E127" s="2"/>
      <c r="F127" s="2"/>
    </row>
    <row r="128" spans="5:6" ht="12.75">
      <c r="E128" s="2"/>
      <c r="F128" s="2"/>
    </row>
    <row r="129" spans="5:6" ht="12.75">
      <c r="E129" s="2"/>
      <c r="F129" s="2"/>
    </row>
    <row r="130" spans="5:6" ht="12.75">
      <c r="E130" s="2"/>
      <c r="F130" s="2"/>
    </row>
    <row r="131" spans="5:6" ht="12.75">
      <c r="E131" s="2"/>
      <c r="F131" s="2"/>
    </row>
    <row r="132" spans="5:6" ht="12.75">
      <c r="E132" s="2"/>
      <c r="F132" s="2"/>
    </row>
    <row r="133" spans="5:6" ht="12.75"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  <row r="150" spans="5:6" ht="12.75">
      <c r="E150" s="2"/>
      <c r="F150" s="2"/>
    </row>
    <row r="151" spans="5:6" ht="12.75">
      <c r="E151" s="2"/>
      <c r="F151" s="2"/>
    </row>
    <row r="152" spans="5:6" ht="12.75">
      <c r="E152" s="2"/>
      <c r="F152" s="2"/>
    </row>
    <row r="153" spans="5:6" ht="12.75">
      <c r="E153" s="2"/>
      <c r="F153" s="2"/>
    </row>
    <row r="154" spans="5:6" ht="12.75">
      <c r="E154" s="2"/>
      <c r="F154" s="2"/>
    </row>
    <row r="155" spans="5:6" ht="12.75">
      <c r="E155" s="2"/>
      <c r="F155" s="2"/>
    </row>
    <row r="156" spans="5:6" ht="12.75">
      <c r="E156" s="2"/>
      <c r="F156" s="2"/>
    </row>
    <row r="157" spans="5:6" ht="12.75">
      <c r="E157" s="2"/>
      <c r="F157" s="2"/>
    </row>
    <row r="158" spans="5:6" ht="12.75">
      <c r="E158" s="2"/>
      <c r="F158" s="2"/>
    </row>
    <row r="159" spans="5:6" ht="12.75">
      <c r="E159" s="2"/>
      <c r="F159" s="2"/>
    </row>
    <row r="160" spans="5:6" ht="12.75">
      <c r="E160" s="2"/>
      <c r="F160" s="2"/>
    </row>
    <row r="161" spans="5:6" ht="12.75">
      <c r="E161" s="2"/>
      <c r="F161" s="2"/>
    </row>
    <row r="162" spans="5:6" ht="12.75">
      <c r="E162" s="2"/>
      <c r="F162" s="2"/>
    </row>
    <row r="163" spans="5:6" ht="12.75">
      <c r="E163" s="2"/>
      <c r="F163" s="2"/>
    </row>
    <row r="164" spans="5:6" ht="12.75">
      <c r="E164" s="2"/>
      <c r="F164" s="2"/>
    </row>
    <row r="165" spans="5:6" ht="12.75">
      <c r="E165" s="2"/>
      <c r="F165" s="2"/>
    </row>
    <row r="166" spans="5:6" ht="12.75">
      <c r="E166" s="2"/>
      <c r="F166" s="2"/>
    </row>
    <row r="167" spans="5:6" ht="12.75">
      <c r="E167" s="2"/>
      <c r="F167" s="2"/>
    </row>
    <row r="168" spans="5:6" ht="12.75">
      <c r="E168" s="2"/>
      <c r="F168" s="2"/>
    </row>
    <row r="169" spans="5:6" ht="12.75">
      <c r="E169" s="2"/>
      <c r="F169" s="2"/>
    </row>
    <row r="170" spans="5:6" ht="12.75">
      <c r="E170" s="2"/>
      <c r="F170" s="2"/>
    </row>
    <row r="171" spans="5:6" ht="12.75">
      <c r="E171" s="2"/>
      <c r="F171" s="2"/>
    </row>
    <row r="172" spans="5:6" ht="12.75">
      <c r="E172" s="2"/>
      <c r="F172" s="2"/>
    </row>
    <row r="173" spans="5:6" ht="12.75">
      <c r="E173" s="2"/>
      <c r="F173" s="2"/>
    </row>
    <row r="174" spans="5:6" ht="12.75">
      <c r="E174" s="2"/>
      <c r="F174" s="2"/>
    </row>
    <row r="175" spans="5:6" ht="12.75">
      <c r="E175" s="2"/>
      <c r="F175" s="2"/>
    </row>
    <row r="176" spans="5:6" ht="12.75">
      <c r="E176" s="2"/>
      <c r="F176" s="2"/>
    </row>
    <row r="177" spans="5:6" ht="12.75">
      <c r="E177" s="2"/>
      <c r="F177" s="2"/>
    </row>
    <row r="178" spans="5:6" ht="12.75">
      <c r="E178" s="2"/>
      <c r="F178" s="2"/>
    </row>
    <row r="179" spans="5:6" ht="12.75">
      <c r="E179" s="2"/>
      <c r="F179" s="2"/>
    </row>
    <row r="180" spans="5:6" ht="12.75">
      <c r="E180" s="2"/>
      <c r="F180" s="2"/>
    </row>
    <row r="181" spans="5:6" ht="12.75">
      <c r="E181" s="2"/>
      <c r="F181" s="2"/>
    </row>
    <row r="182" spans="5:6" ht="12.75">
      <c r="E182" s="2"/>
      <c r="F182" s="2"/>
    </row>
    <row r="183" spans="5:6" ht="12.75">
      <c r="E183" s="2"/>
      <c r="F183" s="2"/>
    </row>
    <row r="184" spans="5:6" ht="12.75">
      <c r="E184" s="2"/>
      <c r="F184" s="2"/>
    </row>
    <row r="185" spans="5:6" ht="12.75">
      <c r="E185" s="2"/>
      <c r="F185" s="2"/>
    </row>
    <row r="186" spans="5:6" ht="12.75">
      <c r="E186" s="2"/>
      <c r="F186" s="2"/>
    </row>
    <row r="187" spans="5:6" ht="12.75"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5:6" ht="12.75">
      <c r="E190" s="2"/>
      <c r="F190" s="2"/>
    </row>
    <row r="191" spans="5:6" ht="12.75">
      <c r="E191" s="2"/>
      <c r="F191" s="2"/>
    </row>
    <row r="192" spans="5:6" ht="12.75">
      <c r="E192" s="2"/>
      <c r="F192" s="2"/>
    </row>
    <row r="193" spans="5:6" ht="12.75">
      <c r="E193" s="2"/>
      <c r="F193" s="2"/>
    </row>
    <row r="194" spans="5:6" ht="12.75">
      <c r="E194" s="2"/>
      <c r="F194" s="2"/>
    </row>
    <row r="195" spans="5:6" ht="12.75">
      <c r="E195" s="2"/>
      <c r="F195" s="2"/>
    </row>
    <row r="196" spans="5:6" ht="12.75">
      <c r="E196" s="2"/>
      <c r="F196" s="2"/>
    </row>
    <row r="197" spans="5:6" ht="12.75">
      <c r="E197" s="2"/>
      <c r="F197" s="2"/>
    </row>
    <row r="198" spans="5:6" ht="12.75">
      <c r="E198" s="2"/>
      <c r="F198" s="2"/>
    </row>
    <row r="199" spans="5:6" ht="12.75">
      <c r="E199" s="2"/>
      <c r="F199" s="2"/>
    </row>
    <row r="200" spans="5:6" ht="12.75">
      <c r="E200" s="2"/>
      <c r="F200" s="2"/>
    </row>
    <row r="201" spans="5:6" ht="12.75">
      <c r="E201" s="2"/>
      <c r="F201" s="2"/>
    </row>
    <row r="202" spans="5:6" ht="12.75">
      <c r="E202" s="2"/>
      <c r="F202" s="2"/>
    </row>
    <row r="203" spans="5:6" ht="12.75">
      <c r="E203" s="2"/>
      <c r="F203" s="2"/>
    </row>
    <row r="204" spans="5:6" ht="12.75">
      <c r="E204" s="2"/>
      <c r="F204" s="2"/>
    </row>
    <row r="205" spans="5:6" ht="12.75">
      <c r="E205" s="2"/>
      <c r="F205" s="2"/>
    </row>
    <row r="206" spans="5:6" ht="12.75">
      <c r="E206" s="2"/>
      <c r="F206" s="2"/>
    </row>
    <row r="207" spans="5:6" ht="12.75">
      <c r="E207" s="2"/>
      <c r="F207" s="2"/>
    </row>
    <row r="208" spans="5:6" ht="12.75">
      <c r="E208" s="2"/>
      <c r="F208" s="2"/>
    </row>
    <row r="209" spans="5:6" ht="12.75">
      <c r="E209" s="2"/>
      <c r="F209" s="2"/>
    </row>
    <row r="210" spans="5:6" ht="12.75">
      <c r="E210" s="2"/>
      <c r="F210" s="2"/>
    </row>
    <row r="211" spans="5:6" ht="12.75">
      <c r="E211" s="2"/>
      <c r="F211" s="2"/>
    </row>
    <row r="212" spans="5:6" ht="12.75">
      <c r="E212" s="2"/>
      <c r="F212" s="2"/>
    </row>
    <row r="213" spans="5:6" ht="12.75">
      <c r="E213" s="2"/>
      <c r="F213" s="2"/>
    </row>
    <row r="214" spans="5:6" ht="12.75">
      <c r="E214" s="2"/>
      <c r="F214" s="2"/>
    </row>
    <row r="215" spans="5:6" ht="12.75">
      <c r="E215" s="2"/>
      <c r="F215" s="2"/>
    </row>
    <row r="216" spans="5:6" ht="12.75">
      <c r="E216" s="2"/>
      <c r="F216" s="2"/>
    </row>
    <row r="217" spans="5:6" ht="12.75">
      <c r="E217" s="2"/>
      <c r="F217" s="2"/>
    </row>
    <row r="218" spans="5:6" ht="12.75">
      <c r="E218" s="2"/>
      <c r="F218" s="2"/>
    </row>
    <row r="219" spans="5:6" ht="12.75"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5:6" ht="12.75">
      <c r="E222" s="2"/>
      <c r="F222" s="2"/>
    </row>
    <row r="223" spans="5:6" ht="12.75">
      <c r="E223" s="2"/>
      <c r="F223" s="2"/>
    </row>
    <row r="224" spans="5:6" ht="12.75">
      <c r="E224" s="2"/>
      <c r="F224" s="2"/>
    </row>
    <row r="225" spans="5:6" ht="12.75">
      <c r="E225" s="2"/>
      <c r="F225" s="2"/>
    </row>
    <row r="226" spans="5:6" ht="12.75">
      <c r="E226" s="2"/>
      <c r="F226" s="2"/>
    </row>
    <row r="227" spans="5:6" ht="12.75">
      <c r="E227" s="2"/>
      <c r="F227" s="2"/>
    </row>
    <row r="228" spans="5:6" ht="12.75">
      <c r="E228" s="2"/>
      <c r="F228" s="2"/>
    </row>
    <row r="229" spans="5:6" ht="12.75">
      <c r="E229" s="2"/>
      <c r="F229" s="2"/>
    </row>
    <row r="230" spans="5:6" ht="12.75">
      <c r="E230" s="2"/>
      <c r="F230" s="2"/>
    </row>
    <row r="231" spans="5:6" ht="12.75">
      <c r="E231" s="2"/>
      <c r="F231" s="2"/>
    </row>
    <row r="232" spans="5:6" ht="12.75">
      <c r="E232" s="2"/>
      <c r="F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  <row r="239" spans="5:6" ht="12.75">
      <c r="E239" s="2"/>
      <c r="F239" s="2"/>
    </row>
    <row r="240" spans="5:6" ht="12.75">
      <c r="E240" s="2"/>
      <c r="F240" s="2"/>
    </row>
    <row r="241" spans="5:6" ht="12.75">
      <c r="E241" s="2"/>
      <c r="F241" s="2"/>
    </row>
    <row r="242" spans="5:6" ht="12.75">
      <c r="E242" s="2"/>
      <c r="F242" s="2"/>
    </row>
    <row r="243" spans="5:6" ht="12.75">
      <c r="E243" s="2"/>
      <c r="F243" s="2"/>
    </row>
    <row r="244" spans="5:6" ht="12.75">
      <c r="E244" s="2"/>
      <c r="F244" s="2"/>
    </row>
    <row r="245" spans="5:6" ht="12.75">
      <c r="E245" s="2"/>
      <c r="F245" s="2"/>
    </row>
    <row r="246" spans="5:6" ht="12.75">
      <c r="E246" s="2"/>
      <c r="F246" s="2"/>
    </row>
    <row r="247" spans="5:6" ht="12.75">
      <c r="E247" s="2"/>
      <c r="F247" s="2"/>
    </row>
    <row r="248" spans="5:6" ht="12.75">
      <c r="E248" s="2"/>
      <c r="F248" s="2"/>
    </row>
    <row r="249" spans="5:6" ht="12.75">
      <c r="E249" s="2"/>
      <c r="F249" s="2"/>
    </row>
    <row r="250" spans="5:6" ht="12.75">
      <c r="E250" s="2"/>
      <c r="F250" s="2"/>
    </row>
    <row r="251" spans="5:6" ht="12.75">
      <c r="E251" s="2"/>
      <c r="F251" s="2"/>
    </row>
    <row r="252" spans="5:6" ht="12.75">
      <c r="E252" s="2"/>
      <c r="F252" s="2"/>
    </row>
  </sheetData>
  <sheetProtection/>
  <mergeCells count="6">
    <mergeCell ref="A3:I3"/>
    <mergeCell ref="D5:H5"/>
    <mergeCell ref="A6:A7"/>
    <mergeCell ref="B6:B7"/>
    <mergeCell ref="C6:C7"/>
    <mergeCell ref="D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EgorovYA</cp:lastModifiedBy>
  <cp:lastPrinted>2016-12-09T09:52:48Z</cp:lastPrinted>
  <dcterms:created xsi:type="dcterms:W3CDTF">2006-05-12T06:58:42Z</dcterms:created>
  <dcterms:modified xsi:type="dcterms:W3CDTF">2017-12-13T07:54:02Z</dcterms:modified>
  <cp:category/>
  <cp:version/>
  <cp:contentType/>
  <cp:contentStatus/>
</cp:coreProperties>
</file>