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08.14" sheetId="1" r:id="rId1"/>
  </sheets>
  <externalReferences>
    <externalReference r:id="rId4"/>
  </externalReferences>
  <definedNames>
    <definedName name="_xlnm.Print_Area" localSheetId="0">'01.08.14'!$A$1:$X$26</definedName>
  </definedNames>
  <calcPr fullCalcOnLoad="1"/>
</workbook>
</file>

<file path=xl/sharedStrings.xml><?xml version="1.0" encoding="utf-8"?>
<sst xmlns="http://schemas.openxmlformats.org/spreadsheetml/2006/main" count="61" uniqueCount="51">
  <si>
    <t>Долговая книга муниципального образования Октябрьский район за период с 01.01.2014 года  по  01.08.2014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</si>
  <si>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</si>
  <si>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</si>
  <si>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</si>
  <si>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</si>
  <si>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</si>
  <si>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</si>
  <si>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</si>
  <si>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</si>
  <si>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</si>
  <si>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</si>
  <si>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</si>
  <si>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</si>
  <si>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</si>
  <si>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</si>
  <si>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</si>
  <si>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</si>
  <si>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</si>
  <si>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</si>
  <si>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</si>
  <si>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</si>
  <si>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</si>
  <si>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</si>
  <si>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</si>
  <si>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</si>
  <si>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</si>
  <si>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</si>
  <si>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</si>
  <si>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№4/01-13-ДЗ от 25.04.2013</t>
  </si>
  <si>
    <t>Департамент финансов ХМАО-Югры</t>
  </si>
  <si>
    <t>01.05.2014 г.</t>
  </si>
  <si>
    <t>2.</t>
  </si>
  <si>
    <t>№ 8/01-13-ДЗ от 04.06.2013</t>
  </si>
  <si>
    <t>01.06.2014 г.</t>
  </si>
  <si>
    <t>3.</t>
  </si>
  <si>
    <t>№ 4/01-14-ДЗ от 25.04.2014</t>
  </si>
  <si>
    <t>01.05.2015 г.</t>
  </si>
  <si>
    <t>4.</t>
  </si>
  <si>
    <t>№ 8/01-14-ДЗ от 10.06.2014</t>
  </si>
  <si>
    <t>01.06.2015 г.</t>
  </si>
  <si>
    <t>Итого по разделу</t>
  </si>
  <si>
    <t>Раздел 2. Договоры о предоставлении муниципальной гарантии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</si>
  <si>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</si>
  <si>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</si>
  <si>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администрации Октябрьского района</t>
  </si>
  <si>
    <t>Куташова А.П.</t>
  </si>
  <si>
    <t>Председатель Комитета по управлению муниципальными финансами</t>
  </si>
  <si>
    <t>Куклина Н.Г.</t>
  </si>
  <si>
    <t>администрации Октябрьского района</t>
  </si>
  <si>
    <t>Главный бухгалтер Комитета по управлению муниципальными финансами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</si>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</sst>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20" fillId="0" borderId="11" xfId="0" applyFont="1" applyBorder="1" applyAlignment="1">
      <alignment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vertical="top"/>
    </xf>
    <xf numFmtId="4" fontId="22" fillId="0" borderId="11" xfId="0" applyNumberFormat="1" applyFont="1" applyBorder="1" applyAlignment="1">
      <alignment vertical="top" wrapText="1"/>
    </xf>
    <xf numFmtId="4" fontId="22" fillId="0" borderId="11" xfId="0" applyNumberFormat="1" applyFont="1" applyBorder="1" applyAlignment="1">
      <alignment vertical="top"/>
    </xf>
    <xf numFmtId="14" fontId="22" fillId="0" borderId="11" xfId="0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horizontal="right" vertical="top"/>
    </xf>
    <xf numFmtId="4" fontId="22" fillId="0" borderId="11" xfId="0" applyNumberFormat="1" applyFont="1" applyBorder="1" applyAlignment="1">
      <alignment horizontal="right" vertical="top"/>
    </xf>
    <xf numFmtId="0" fontId="21" fillId="0" borderId="0" xfId="0" applyFont="1" applyAlignment="1">
      <alignment/>
    </xf>
    <xf numFmtId="4" fontId="22" fillId="0" borderId="11" xfId="0" applyNumberFormat="1" applyFont="1" applyBorder="1" applyAlignment="1">
      <alignment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19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 horizontal="left" vertical="top"/>
    </xf>
    <xf numFmtId="0" fontId="22" fillId="0" borderId="11" xfId="0" applyNumberFormat="1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14" fontId="22" fillId="0" borderId="11" xfId="0" applyNumberFormat="1" applyFont="1" applyBorder="1" applyAlignment="1">
      <alignment horizontal="left" vertical="top"/>
    </xf>
    <xf numFmtId="2" fontId="22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4" fontId="23" fillId="0" borderId="11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3;&#1075;&#1086;&#1074;&#1072;&#1103;%20&#1082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09"/>
      <sheetName val="01.02.09"/>
      <sheetName val="01.03.09"/>
      <sheetName val="01.04.09"/>
      <sheetName val="01.05.09"/>
      <sheetName val="01.06.09"/>
      <sheetName val="01.07.09"/>
      <sheetName val="01.08.09"/>
      <sheetName val="01.09.09"/>
      <sheetName val="01.10.09"/>
      <sheetName val="01.11.09"/>
      <sheetName val="01.12.09"/>
      <sheetName val="01.01.10"/>
      <sheetName val="01.02.10"/>
      <sheetName val="01.03.10"/>
      <sheetName val="01.04.10"/>
      <sheetName val="01.05.10"/>
      <sheetName val="01.06.10"/>
      <sheetName val="01.07.10"/>
      <sheetName val="01.08.10"/>
      <sheetName val="01.09.10"/>
      <sheetName val="01.10.10"/>
      <sheetName val="01.11.10"/>
      <sheetName val="01.12.10"/>
      <sheetName val="01.01.11"/>
      <sheetName val="01.02.11"/>
      <sheetName val="01.03.11"/>
      <sheetName val="01.04.11"/>
      <sheetName val="01.05.11"/>
      <sheetName val="01.06.11"/>
      <sheetName val="01.07.11"/>
      <sheetName val="01.08.11"/>
      <sheetName val="01.09.11"/>
      <sheetName val="01.10.11"/>
      <sheetName val="01.11.11"/>
      <sheetName val="01.12.11"/>
      <sheetName val="01.01.12"/>
      <sheetName val="01.02.12"/>
      <sheetName val="01.03.12"/>
      <sheetName val="01.04.12"/>
      <sheetName val="01.05.12"/>
      <sheetName val="01.06.12"/>
      <sheetName val="01.07.12"/>
      <sheetName val="01.08.12"/>
      <sheetName val="01.09.12"/>
      <sheetName val="01.10.12"/>
      <sheetName val="01.11.12"/>
      <sheetName val="01.12.12"/>
      <sheetName val="01.01.13"/>
      <sheetName val="01.02.13"/>
      <sheetName val="01.03.13"/>
      <sheetName val="01.04.13"/>
      <sheetName val="01.05.13"/>
      <sheetName val="01.06.13"/>
      <sheetName val="01.07.13"/>
      <sheetName val="01.08.13"/>
      <sheetName val="01.09.13"/>
      <sheetName val="01.10.13"/>
      <sheetName val="01.11.13"/>
      <sheetName val="01.12.13"/>
      <sheetName val="01.01.14"/>
      <sheetName val="01.02.14"/>
      <sheetName val="01.03.14"/>
      <sheetName val="01.04.14"/>
      <sheetName val="01.05.14"/>
      <sheetName val="01.06.14"/>
      <sheetName val="01.07.14"/>
      <sheetName val="01.08.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2"/>
  <sheetViews>
    <sheetView tabSelected="1" zoomScalePageLayoutView="0" workbookViewId="0" topLeftCell="A1">
      <selection activeCell="W18" sqref="W18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3.875" style="0" customWidth="1"/>
    <col min="7" max="7" width="12.00390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1" customFormat="1" ht="32.25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8" t="s">
        <v>15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  <c r="V7" s="9" t="s">
        <v>21</v>
      </c>
      <c r="W7" s="6"/>
      <c r="X7" s="4"/>
      <c r="Y7" s="10"/>
      <c r="Z7" s="10"/>
    </row>
    <row r="8" spans="1:26" s="2" customFormat="1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2.7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4" s="24" customFormat="1" ht="44.25" customHeight="1">
      <c r="A10" s="16" t="s">
        <v>26</v>
      </c>
      <c r="B10" s="17"/>
      <c r="C10" s="18" t="s">
        <v>27</v>
      </c>
      <c r="D10" s="19" t="s">
        <v>28</v>
      </c>
      <c r="E10" s="19" t="s">
        <v>29</v>
      </c>
      <c r="F10" s="20">
        <v>3849618</v>
      </c>
      <c r="G10" s="21" t="s">
        <v>30</v>
      </c>
      <c r="H10" s="17"/>
      <c r="I10" s="22">
        <v>2.75</v>
      </c>
      <c r="J10" s="23">
        <v>2199618</v>
      </c>
      <c r="K10" s="23">
        <v>0</v>
      </c>
      <c r="L10" s="23">
        <v>0</v>
      </c>
      <c r="M10" s="23">
        <f>550000+550000+550000+549618</f>
        <v>2199618</v>
      </c>
      <c r="N10" s="23">
        <v>0</v>
      </c>
      <c r="O10" s="19">
        <f>J10+L10-M10</f>
        <v>0</v>
      </c>
      <c r="P10" s="23">
        <v>0</v>
      </c>
      <c r="Q10" s="23">
        <v>0</v>
      </c>
      <c r="R10" s="23">
        <v>0</v>
      </c>
      <c r="S10" s="23">
        <f>4515.88+2485.5+1573.77+41.41</f>
        <v>8616.56</v>
      </c>
      <c r="T10" s="23">
        <f>4515.88+2485.5+1573.77+41.41</f>
        <v>8616.56</v>
      </c>
      <c r="U10" s="19">
        <f>Q10+S10-T10</f>
        <v>0</v>
      </c>
      <c r="V10" s="23">
        <v>0</v>
      </c>
      <c r="W10" s="19">
        <f>O10+U10</f>
        <v>0</v>
      </c>
      <c r="X10" s="23">
        <v>0</v>
      </c>
    </row>
    <row r="11" spans="1:24" s="24" customFormat="1" ht="44.25" customHeight="1">
      <c r="A11" s="16" t="s">
        <v>31</v>
      </c>
      <c r="B11" s="17"/>
      <c r="C11" s="18" t="s">
        <v>27</v>
      </c>
      <c r="D11" s="19" t="s">
        <v>32</v>
      </c>
      <c r="E11" s="19" t="s">
        <v>29</v>
      </c>
      <c r="F11" s="20">
        <v>27067930.97</v>
      </c>
      <c r="G11" s="21" t="s">
        <v>33</v>
      </c>
      <c r="H11" s="17"/>
      <c r="I11" s="22">
        <v>2.75</v>
      </c>
      <c r="J11" s="23">
        <v>16918752.759999998</v>
      </c>
      <c r="K11" s="23">
        <v>0</v>
      </c>
      <c r="L11" s="23">
        <v>0</v>
      </c>
      <c r="M11" s="23">
        <f>3383000+3383000+3383000+3383000+3386752.76</f>
        <v>16918752.759999998</v>
      </c>
      <c r="N11" s="23">
        <v>0</v>
      </c>
      <c r="O11" s="19">
        <f>J11+L11-M11</f>
        <v>0</v>
      </c>
      <c r="P11" s="23">
        <v>0</v>
      </c>
      <c r="Q11" s="23">
        <v>167.5</v>
      </c>
      <c r="R11" s="23">
        <v>0</v>
      </c>
      <c r="S11" s="23">
        <f>35692.46+22437.67+17595.73+7909.87+1275.83</f>
        <v>84911.56</v>
      </c>
      <c r="T11" s="23">
        <f>167.5+35692.46+22437.67+17595.73+7909.87+1275.83</f>
        <v>85079.06</v>
      </c>
      <c r="U11" s="19">
        <f>Q11+S11-T11</f>
        <v>0</v>
      </c>
      <c r="V11" s="23">
        <v>0</v>
      </c>
      <c r="W11" s="19">
        <f>O11+U11</f>
        <v>0</v>
      </c>
      <c r="X11" s="23">
        <v>0</v>
      </c>
    </row>
    <row r="12" spans="1:24" s="24" customFormat="1" ht="44.25" customHeight="1">
      <c r="A12" s="16" t="s">
        <v>34</v>
      </c>
      <c r="B12" s="17"/>
      <c r="C12" s="18" t="s">
        <v>27</v>
      </c>
      <c r="D12" s="19" t="s">
        <v>35</v>
      </c>
      <c r="E12" s="19" t="s">
        <v>29</v>
      </c>
      <c r="F12" s="20">
        <v>4265724</v>
      </c>
      <c r="G12" s="21" t="s">
        <v>36</v>
      </c>
      <c r="H12" s="17"/>
      <c r="I12" s="22">
        <v>2.75</v>
      </c>
      <c r="J12" s="23">
        <v>0</v>
      </c>
      <c r="K12" s="23">
        <v>0</v>
      </c>
      <c r="L12" s="23">
        <v>4265724</v>
      </c>
      <c r="M12" s="23">
        <v>0</v>
      </c>
      <c r="N12" s="23">
        <v>0</v>
      </c>
      <c r="O12" s="19">
        <f>J12+L12-M12</f>
        <v>4265724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19">
        <f>Q12+S12-T12</f>
        <v>0</v>
      </c>
      <c r="V12" s="23">
        <v>0</v>
      </c>
      <c r="W12" s="19">
        <f>O12+U12</f>
        <v>4265724</v>
      </c>
      <c r="X12" s="23">
        <v>0</v>
      </c>
    </row>
    <row r="13" spans="1:24" s="24" customFormat="1" ht="44.25" customHeight="1">
      <c r="A13" s="16" t="s">
        <v>37</v>
      </c>
      <c r="B13" s="17"/>
      <c r="C13" s="18" t="s">
        <v>27</v>
      </c>
      <c r="D13" s="19" t="s">
        <v>38</v>
      </c>
      <c r="E13" s="19" t="s">
        <v>29</v>
      </c>
      <c r="F13" s="20">
        <v>31231137.17</v>
      </c>
      <c r="G13" s="21" t="s">
        <v>39</v>
      </c>
      <c r="H13" s="17"/>
      <c r="I13" s="22">
        <v>2.75</v>
      </c>
      <c r="J13" s="23">
        <v>0</v>
      </c>
      <c r="K13" s="23">
        <v>0</v>
      </c>
      <c r="L13" s="23">
        <v>31231137.17</v>
      </c>
      <c r="M13" s="23">
        <v>0</v>
      </c>
      <c r="N13" s="23">
        <v>0</v>
      </c>
      <c r="O13" s="19">
        <f>J13+L13-M13</f>
        <v>31231137.17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19">
        <f>Q13+S13-T13</f>
        <v>0</v>
      </c>
      <c r="V13" s="23">
        <v>0</v>
      </c>
      <c r="W13" s="19">
        <f>O13+U13</f>
        <v>31231137.17</v>
      </c>
      <c r="X13" s="23">
        <v>0</v>
      </c>
    </row>
    <row r="14" spans="1:26" s="2" customFormat="1" ht="15">
      <c r="A14" s="14"/>
      <c r="B14" s="25"/>
      <c r="C14" s="25" t="s">
        <v>40</v>
      </c>
      <c r="D14" s="25"/>
      <c r="E14" s="25"/>
      <c r="F14" s="25">
        <f>SUM(F10:F13)</f>
        <v>66414410.14</v>
      </c>
      <c r="G14" s="25"/>
      <c r="H14" s="25"/>
      <c r="I14" s="25"/>
      <c r="J14" s="25">
        <f aca="true" t="shared" si="0" ref="J14:W14">SUM(J10:J13)</f>
        <v>19118370.759999998</v>
      </c>
      <c r="K14" s="25">
        <f t="shared" si="0"/>
        <v>0</v>
      </c>
      <c r="L14" s="25">
        <f t="shared" si="0"/>
        <v>35496861.17</v>
      </c>
      <c r="M14" s="25">
        <f t="shared" si="0"/>
        <v>19118370.759999998</v>
      </c>
      <c r="N14" s="25">
        <f t="shared" si="0"/>
        <v>0</v>
      </c>
      <c r="O14" s="25">
        <f t="shared" si="0"/>
        <v>35496861.17</v>
      </c>
      <c r="P14" s="25">
        <f t="shared" si="0"/>
        <v>0</v>
      </c>
      <c r="Q14" s="25">
        <f t="shared" si="0"/>
        <v>167.5</v>
      </c>
      <c r="R14" s="25">
        <f t="shared" si="0"/>
        <v>0</v>
      </c>
      <c r="S14" s="25">
        <f t="shared" si="0"/>
        <v>93528.12</v>
      </c>
      <c r="T14" s="25">
        <f t="shared" si="0"/>
        <v>93695.62</v>
      </c>
      <c r="U14" s="25">
        <f t="shared" si="0"/>
        <v>0</v>
      </c>
      <c r="V14" s="25">
        <f t="shared" si="0"/>
        <v>0</v>
      </c>
      <c r="W14" s="25">
        <f t="shared" si="0"/>
        <v>35496861.17</v>
      </c>
      <c r="X14" s="25">
        <f>SUM(X10:X13)</f>
        <v>0</v>
      </c>
      <c r="Y14" s="10"/>
      <c r="Z14" s="10"/>
    </row>
    <row r="15" spans="1:26" s="2" customFormat="1" ht="15">
      <c r="A15" s="14"/>
      <c r="B15" s="26" t="s">
        <v>41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  <c r="Y15" s="10"/>
      <c r="Z15" s="10"/>
    </row>
    <row r="16" spans="1:26" s="2" customFormat="1" ht="12" customHeight="1">
      <c r="A16" s="29"/>
      <c r="B16" s="17"/>
      <c r="C16" s="30"/>
      <c r="D16" s="31"/>
      <c r="E16" s="32"/>
      <c r="F16" s="23"/>
      <c r="G16" s="33"/>
      <c r="H16" s="32"/>
      <c r="I16" s="22"/>
      <c r="J16" s="23"/>
      <c r="K16" s="23"/>
      <c r="L16" s="23"/>
      <c r="M16" s="23"/>
      <c r="N16" s="23"/>
      <c r="O16" s="19"/>
      <c r="P16" s="23"/>
      <c r="Q16" s="23"/>
      <c r="R16" s="23"/>
      <c r="S16" s="23"/>
      <c r="T16" s="23"/>
      <c r="U16" s="23"/>
      <c r="V16" s="23"/>
      <c r="W16" s="23"/>
      <c r="X16" s="23"/>
      <c r="Y16" s="10"/>
      <c r="Z16" s="10"/>
    </row>
    <row r="17" spans="1:24" s="2" customFormat="1" ht="15">
      <c r="A17" s="14"/>
      <c r="B17" s="17"/>
      <c r="C17" s="17" t="s">
        <v>40</v>
      </c>
      <c r="D17" s="17"/>
      <c r="E17" s="17"/>
      <c r="F17" s="25">
        <f>SUM(F16:F16)</f>
        <v>0</v>
      </c>
      <c r="G17" s="34"/>
      <c r="H17" s="34"/>
      <c r="I17" s="34"/>
      <c r="J17" s="25">
        <f>SUM(J16:J16)</f>
        <v>0</v>
      </c>
      <c r="K17" s="25">
        <f aca="true" t="shared" si="1" ref="K17:X17">SUM(K16:K16)</f>
        <v>0</v>
      </c>
      <c r="L17" s="25">
        <f>SUM(L16:L16)</f>
        <v>0</v>
      </c>
      <c r="M17" s="25">
        <f t="shared" si="1"/>
        <v>0</v>
      </c>
      <c r="N17" s="25">
        <f t="shared" si="1"/>
        <v>0</v>
      </c>
      <c r="O17" s="25">
        <f t="shared" si="1"/>
        <v>0</v>
      </c>
      <c r="P17" s="25">
        <f t="shared" si="1"/>
        <v>0</v>
      </c>
      <c r="Q17" s="25">
        <f t="shared" si="1"/>
        <v>0</v>
      </c>
      <c r="R17" s="25">
        <f t="shared" si="1"/>
        <v>0</v>
      </c>
      <c r="S17" s="25">
        <f t="shared" si="1"/>
        <v>0</v>
      </c>
      <c r="T17" s="25">
        <f t="shared" si="1"/>
        <v>0</v>
      </c>
      <c r="U17" s="25">
        <f t="shared" si="1"/>
        <v>0</v>
      </c>
      <c r="V17" s="25">
        <f t="shared" si="1"/>
        <v>0</v>
      </c>
      <c r="W17" s="25">
        <f t="shared" si="1"/>
        <v>0</v>
      </c>
      <c r="X17" s="25">
        <f t="shared" si="1"/>
        <v>0</v>
      </c>
    </row>
    <row r="18" spans="1:24" s="2" customFormat="1" ht="15">
      <c r="A18" s="14"/>
      <c r="B18" s="17"/>
      <c r="C18" s="35" t="s">
        <v>42</v>
      </c>
      <c r="D18" s="35"/>
      <c r="E18" s="35"/>
      <c r="F18" s="36">
        <f>SUM(F14+F17)</f>
        <v>66414410.14</v>
      </c>
      <c r="G18" s="36"/>
      <c r="H18" s="36"/>
      <c r="I18" s="36"/>
      <c r="J18" s="36">
        <f>J14+J17</f>
        <v>19118370.759999998</v>
      </c>
      <c r="K18" s="36">
        <f aca="true" t="shared" si="2" ref="K18:X18">SUM(K14+K17)</f>
        <v>0</v>
      </c>
      <c r="L18" s="36">
        <f t="shared" si="2"/>
        <v>35496861.17</v>
      </c>
      <c r="M18" s="36">
        <f t="shared" si="2"/>
        <v>19118370.759999998</v>
      </c>
      <c r="N18" s="36">
        <f t="shared" si="2"/>
        <v>0</v>
      </c>
      <c r="O18" s="36">
        <f t="shared" si="2"/>
        <v>35496861.17</v>
      </c>
      <c r="P18" s="36">
        <f t="shared" si="2"/>
        <v>0</v>
      </c>
      <c r="Q18" s="36">
        <f t="shared" si="2"/>
        <v>167.5</v>
      </c>
      <c r="R18" s="36">
        <f t="shared" si="2"/>
        <v>0</v>
      </c>
      <c r="S18" s="36">
        <f t="shared" si="2"/>
        <v>93528.12</v>
      </c>
      <c r="T18" s="36">
        <f t="shared" si="2"/>
        <v>93695.62</v>
      </c>
      <c r="U18" s="36">
        <f t="shared" si="2"/>
        <v>0</v>
      </c>
      <c r="V18" s="36">
        <f t="shared" si="2"/>
        <v>0</v>
      </c>
      <c r="W18" s="36">
        <f t="shared" si="2"/>
        <v>35496861.17</v>
      </c>
      <c r="X18" s="36">
        <f t="shared" si="2"/>
        <v>0</v>
      </c>
    </row>
    <row r="19" spans="1:24" s="2" customFormat="1" ht="12.75">
      <c r="A19" s="10"/>
      <c r="B19" s="10"/>
      <c r="C19" s="37"/>
      <c r="D19" s="37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s="2" customFormat="1" ht="15">
      <c r="A20" s="10"/>
      <c r="B20" s="39" t="s">
        <v>43</v>
      </c>
      <c r="C20" s="37"/>
      <c r="D20" s="37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" ht="21" customHeight="1">
      <c r="A21" s="40"/>
      <c r="B21" s="40"/>
    </row>
    <row r="22" spans="1:15" s="43" customFormat="1" ht="15.75">
      <c r="A22" s="41" t="s">
        <v>44</v>
      </c>
      <c r="B22" s="41"/>
      <c r="C22" s="41"/>
      <c r="D22" s="41"/>
      <c r="E22" s="41"/>
      <c r="F22" s="41"/>
      <c r="G22" s="41"/>
      <c r="H22" s="41"/>
      <c r="I22" s="42"/>
      <c r="J22" s="42"/>
      <c r="K22" s="42"/>
      <c r="L22" s="42"/>
      <c r="O22" s="42" t="s">
        <v>45</v>
      </c>
    </row>
    <row r="23" spans="1:16" s="45" customFormat="1" ht="32.25" customHeight="1">
      <c r="A23" s="43" t="s">
        <v>46</v>
      </c>
      <c r="B23" s="44"/>
      <c r="C23" s="44"/>
      <c r="D23" s="44"/>
      <c r="E23" s="44"/>
      <c r="F23" s="44"/>
      <c r="G23" s="44"/>
      <c r="H23" s="44"/>
      <c r="I23" s="42"/>
      <c r="J23" s="42"/>
      <c r="K23" s="42"/>
      <c r="L23" s="42"/>
      <c r="M23" s="43"/>
      <c r="N23" s="43"/>
      <c r="O23" s="42" t="s">
        <v>47</v>
      </c>
      <c r="P23" s="43"/>
    </row>
    <row r="24" spans="1:16" s="45" customFormat="1" ht="15.75">
      <c r="A24" s="43" t="s">
        <v>48</v>
      </c>
      <c r="B24" s="44"/>
      <c r="C24" s="44"/>
      <c r="D24" s="44"/>
      <c r="E24" s="44"/>
      <c r="F24" s="44"/>
      <c r="G24" s="44"/>
      <c r="H24" s="44"/>
      <c r="I24" s="42"/>
      <c r="J24" s="42"/>
      <c r="K24" s="42"/>
      <c r="L24" s="42"/>
      <c r="M24" s="43"/>
      <c r="N24" s="43"/>
      <c r="O24" s="42"/>
      <c r="P24" s="43"/>
    </row>
    <row r="25" spans="1:16" s="45" customFormat="1" ht="14.25" customHeight="1">
      <c r="A25" s="43"/>
      <c r="B25" s="43"/>
      <c r="C25" s="46"/>
      <c r="D25" s="43"/>
      <c r="E25" s="43"/>
      <c r="F25" s="47"/>
      <c r="G25" s="43"/>
      <c r="H25" s="43"/>
      <c r="I25" s="46"/>
      <c r="J25" s="46"/>
      <c r="K25" s="46"/>
      <c r="L25" s="43"/>
      <c r="M25" s="43"/>
      <c r="O25" s="43"/>
      <c r="P25" s="43"/>
    </row>
    <row r="26" spans="1:15" ht="15.75">
      <c r="A26" s="43" t="s">
        <v>49</v>
      </c>
      <c r="O26" s="48" t="s">
        <v>50</v>
      </c>
    </row>
    <row r="27" ht="15.75">
      <c r="A27" s="48" t="s">
        <v>48</v>
      </c>
    </row>
    <row r="32" ht="15">
      <c r="B32" s="49"/>
    </row>
  </sheetData>
  <sheetProtection/>
  <mergeCells count="16">
    <mergeCell ref="X6:X7"/>
    <mergeCell ref="B9:X9"/>
    <mergeCell ref="B15:X15"/>
    <mergeCell ref="A22:H22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Мальгин Сергей Витальевич</dc:creator>
  <cp:keywords/>
  <dc:description/>
  <cp:lastModifiedBy>Мальгин Сергей Витальевич</cp:lastModifiedBy>
  <dcterms:created xsi:type="dcterms:W3CDTF">2014-08-04T10:54:55Z</dcterms:created>
  <dcterms:modified xsi:type="dcterms:W3CDTF">2014-08-04T10:55:31Z</dcterms:modified>
  <cp:category/>
  <cp:version/>
  <cp:contentType/>
  <cp:contentStatus/>
</cp:coreProperties>
</file>