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0" yWindow="0" windowWidth="28800" windowHeight="12285"/>
  </bookViews>
  <sheets>
    <sheet name="01.06.19" sheetId="1" r:id="rId1"/>
  </sheets>
  <definedNames>
    <definedName name="_xlnm.Print_Area" localSheetId="0">'01.06.19'!$A$1:$X$30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F20" i="1"/>
  <c r="X17" i="1"/>
  <c r="X21" i="1" s="1"/>
  <c r="W17" i="1"/>
  <c r="V17" i="1"/>
  <c r="V21" i="1" s="1"/>
  <c r="U17" i="1"/>
  <c r="T17" i="1"/>
  <c r="S17" i="1"/>
  <c r="R17" i="1"/>
  <c r="R21" i="1" s="1"/>
  <c r="Q17" i="1"/>
  <c r="Q21" i="1" s="1"/>
  <c r="P17" i="1"/>
  <c r="P21" i="1" s="1"/>
  <c r="O17" i="1"/>
  <c r="N17" i="1"/>
  <c r="N21" i="1" s="1"/>
  <c r="M17" i="1"/>
  <c r="L17" i="1"/>
  <c r="L21" i="1" s="1"/>
  <c r="K17" i="1"/>
  <c r="K21" i="1" s="1"/>
  <c r="J17" i="1"/>
  <c r="J21" i="1" s="1"/>
  <c r="F17" i="1"/>
  <c r="F21" i="1" s="1"/>
  <c r="X14" i="1"/>
  <c r="V14" i="1"/>
  <c r="R14" i="1"/>
  <c r="Q14" i="1"/>
  <c r="P14" i="1"/>
  <c r="N14" i="1"/>
  <c r="L14" i="1"/>
  <c r="K14" i="1"/>
  <c r="J14" i="1"/>
  <c r="F14" i="1"/>
  <c r="U13" i="1"/>
  <c r="O13" i="1"/>
  <c r="W13" i="1" s="1"/>
  <c r="U12" i="1"/>
  <c r="O12" i="1"/>
  <c r="W12" i="1" s="1"/>
  <c r="T11" i="1"/>
  <c r="S11" i="1"/>
  <c r="U11" i="1" s="1"/>
  <c r="O11" i="1"/>
  <c r="W11" i="1" s="1"/>
  <c r="M11" i="1"/>
  <c r="T10" i="1"/>
  <c r="T14" i="1" s="1"/>
  <c r="S10" i="1"/>
  <c r="S14" i="1" s="1"/>
  <c r="O10" i="1"/>
  <c r="O14" i="1" s="1"/>
  <c r="M10" i="1"/>
  <c r="M14" i="1" s="1"/>
  <c r="T21" i="1" l="1"/>
  <c r="M21" i="1"/>
  <c r="O21" i="1"/>
  <c r="S21" i="1"/>
  <c r="U21" i="1"/>
  <c r="W10" i="1"/>
  <c r="W14" i="1" s="1"/>
  <c r="W21" i="1" s="1"/>
  <c r="U10" i="1"/>
  <c r="U14" i="1" s="1"/>
</calcChain>
</file>

<file path=xl/sharedStrings.xml><?xml version="1.0" encoding="utf-8"?>
<sst xmlns="http://schemas.openxmlformats.org/spreadsheetml/2006/main" count="60" uniqueCount="49">
  <si>
    <t>Долговая книга муниципального образования Октябрьский район за период с 01.01.2019 года  по  01.06.2019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</si>
  <si>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</si>
  <si>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</si>
  <si>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</si>
  <si>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</si>
  <si>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</si>
  <si>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</si>
  <si>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</si>
  <si>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</si>
  <si>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</si>
  <si>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</si>
  <si>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</si>
  <si>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</si>
  <si>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</si>
  <si>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</si>
  <si>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</si>
  <si>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</si>
  <si>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</si>
  <si>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</si>
  <si>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</si>
  <si>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</si>
  <si>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</si>
  <si>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</si>
  <si>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</si>
  <si>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</si>
  <si>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</si>
  <si>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</si>
  <si>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</si>
  <si>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3/01-18-ДЗ от 13.06.2018</t>
  </si>
  <si>
    <t>Департамент финансов ХМАО-Югры</t>
  </si>
  <si>
    <t>2.</t>
  </si>
  <si>
    <t>№ 7/01-18-ДЗ от 13.06.2018</t>
  </si>
  <si>
    <t>3.</t>
  </si>
  <si>
    <t>№ 4/01-19-ДЗ от 28.05.2019</t>
  </si>
  <si>
    <t>4.</t>
  </si>
  <si>
    <t>№ 5/01-19-ДЗ от 28.05.2019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</si>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</sst>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4"/>
  <sheetViews>
    <sheetView tabSelected="1" zoomScaleNormal="100" workbookViewId="0">
      <selection activeCell="D13" sqref="D13"/>
    </sheetView>
  </sheetViews>
  <sheetFormatPr defaultRowHeight="12.75" x14ac:dyDescent="0.2"/>
  <cols>
    <col min="1" max="1" width="3.7109375" customWidth="1"/>
    <col min="2" max="2" width="6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51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9" t="s">
        <v>10</v>
      </c>
      <c r="K6" s="49"/>
      <c r="L6" s="49"/>
      <c r="M6" s="49"/>
      <c r="N6" s="49"/>
      <c r="O6" s="49"/>
      <c r="P6" s="49"/>
      <c r="Q6" s="49" t="s">
        <v>11</v>
      </c>
      <c r="R6" s="49"/>
      <c r="S6" s="49"/>
      <c r="T6" s="49"/>
      <c r="U6" s="49"/>
      <c r="V6" s="49"/>
      <c r="W6" s="50" t="s">
        <v>12</v>
      </c>
      <c r="X6" s="43" t="s">
        <v>13</v>
      </c>
    </row>
    <row r="7" spans="1:26" s="2" customFormat="1" ht="125.25" customHeight="1" x14ac:dyDescent="0.2">
      <c r="A7" s="52"/>
      <c r="B7" s="43"/>
      <c r="C7" s="43"/>
      <c r="D7" s="43"/>
      <c r="E7" s="43"/>
      <c r="F7" s="43"/>
      <c r="G7" s="43"/>
      <c r="H7" s="43"/>
      <c r="I7" s="43"/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4" t="s">
        <v>15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21</v>
      </c>
      <c r="W7" s="50"/>
      <c r="X7" s="43"/>
      <c r="Y7" s="5"/>
      <c r="Z7" s="5"/>
    </row>
    <row r="8" spans="1:26" s="2" customForma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7">
        <v>24</v>
      </c>
      <c r="Y8" s="8"/>
      <c r="Z8" s="5"/>
    </row>
    <row r="9" spans="1:26" s="2" customFormat="1" ht="15" x14ac:dyDescent="0.25">
      <c r="A9" s="9"/>
      <c r="B9" s="44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5"/>
      <c r="Z9" s="5"/>
    </row>
    <row r="10" spans="1:26" s="18" customFormat="1" ht="44.25" customHeight="1" x14ac:dyDescent="0.25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8326512</v>
      </c>
      <c r="G10" s="15">
        <v>43586</v>
      </c>
      <c r="H10" s="11"/>
      <c r="I10" s="16">
        <v>0.1</v>
      </c>
      <c r="J10" s="17">
        <v>4756512</v>
      </c>
      <c r="K10" s="17">
        <v>0</v>
      </c>
      <c r="L10" s="14">
        <v>0</v>
      </c>
      <c r="M10" s="17">
        <f>1190000+1190000+1190000+1186512</f>
        <v>4756512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361.6+208.39+104.03+35.76</f>
        <v>709.78</v>
      </c>
      <c r="T10" s="17">
        <f>361.6+208.39+104.03+35.76</f>
        <v>709.78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6" s="18" customFormat="1" ht="44.25" customHeight="1" x14ac:dyDescent="0.25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48729014.619999997</v>
      </c>
      <c r="G11" s="15">
        <v>43586</v>
      </c>
      <c r="H11" s="11"/>
      <c r="I11" s="16">
        <v>0.1</v>
      </c>
      <c r="J11" s="17">
        <v>27729014.619999997</v>
      </c>
      <c r="K11" s="17">
        <v>0</v>
      </c>
      <c r="L11" s="14">
        <v>0</v>
      </c>
      <c r="M11" s="17">
        <f>7000000+7000000+7000000+6729014.62</f>
        <v>27729014.620000001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2105.75+1206.6+590.68+202.79</f>
        <v>4105.82</v>
      </c>
      <c r="T11" s="17">
        <f>2105.75+1206.6+590.68+202.79</f>
        <v>4105.82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6" s="18" customFormat="1" ht="44.25" customHeight="1" x14ac:dyDescent="0.25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10533912</v>
      </c>
      <c r="G12" s="15">
        <v>43952</v>
      </c>
      <c r="H12" s="11"/>
      <c r="I12" s="16">
        <v>0.1</v>
      </c>
      <c r="J12" s="17">
        <v>0</v>
      </c>
      <c r="K12" s="17">
        <v>0</v>
      </c>
      <c r="L12" s="14">
        <v>10533912</v>
      </c>
      <c r="M12" s="17">
        <v>0</v>
      </c>
      <c r="N12" s="17">
        <v>0</v>
      </c>
      <c r="O12" s="13">
        <f>J12+L12-M12</f>
        <v>10533912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>
        <v>0</v>
      </c>
      <c r="W12" s="13">
        <f>O12+U12</f>
        <v>10533912</v>
      </c>
      <c r="X12" s="17">
        <v>0</v>
      </c>
    </row>
    <row r="13" spans="1:26" s="18" customFormat="1" ht="44.25" customHeight="1" x14ac:dyDescent="0.25">
      <c r="A13" s="10" t="s">
        <v>34</v>
      </c>
      <c r="B13" s="11"/>
      <c r="C13" s="12" t="s">
        <v>27</v>
      </c>
      <c r="D13" s="13" t="s">
        <v>35</v>
      </c>
      <c r="E13" s="13" t="s">
        <v>29</v>
      </c>
      <c r="F13" s="14">
        <v>49839282.25</v>
      </c>
      <c r="G13" s="15">
        <v>43952</v>
      </c>
      <c r="H13" s="11"/>
      <c r="I13" s="16">
        <v>0.1</v>
      </c>
      <c r="J13" s="17">
        <v>0</v>
      </c>
      <c r="K13" s="17">
        <v>0</v>
      </c>
      <c r="L13" s="14">
        <v>49839282.25</v>
      </c>
      <c r="M13" s="17">
        <v>0</v>
      </c>
      <c r="N13" s="17">
        <v>0</v>
      </c>
      <c r="O13" s="13">
        <f>J13+L13-M13</f>
        <v>49839282.25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3">
        <f>Q13+S13-T13</f>
        <v>0</v>
      </c>
      <c r="V13" s="17">
        <v>0</v>
      </c>
      <c r="W13" s="13">
        <f>O13+U13</f>
        <v>49839282.25</v>
      </c>
      <c r="X13" s="17">
        <v>0</v>
      </c>
    </row>
    <row r="14" spans="1:26" s="18" customFormat="1" ht="14.25" customHeight="1" x14ac:dyDescent="0.25">
      <c r="A14" s="10"/>
      <c r="B14" s="11"/>
      <c r="C14" s="19" t="s">
        <v>36</v>
      </c>
      <c r="D14" s="19"/>
      <c r="E14" s="19"/>
      <c r="F14" s="19">
        <f>SUM(F10:F13)</f>
        <v>117428720.87</v>
      </c>
      <c r="G14" s="19"/>
      <c r="H14" s="19"/>
      <c r="I14" s="19"/>
      <c r="J14" s="19">
        <f>SUM(J10:J13)</f>
        <v>32485526.619999997</v>
      </c>
      <c r="K14" s="19">
        <f t="shared" ref="K14:X14" si="0">SUM(K10:K13)</f>
        <v>0</v>
      </c>
      <c r="L14" s="19">
        <f t="shared" si="0"/>
        <v>60373194.25</v>
      </c>
      <c r="M14" s="19">
        <f t="shared" si="0"/>
        <v>32485526.620000001</v>
      </c>
      <c r="N14" s="19">
        <f t="shared" si="0"/>
        <v>0</v>
      </c>
      <c r="O14" s="19">
        <f t="shared" si="0"/>
        <v>60373194.25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4815.5999999999995</v>
      </c>
      <c r="T14" s="19">
        <f t="shared" si="0"/>
        <v>4815.5999999999995</v>
      </c>
      <c r="U14" s="19">
        <f t="shared" si="0"/>
        <v>0</v>
      </c>
      <c r="V14" s="19">
        <f t="shared" si="0"/>
        <v>0</v>
      </c>
      <c r="W14" s="19">
        <f t="shared" si="0"/>
        <v>60373194.25</v>
      </c>
      <c r="X14" s="19">
        <f t="shared" si="0"/>
        <v>0</v>
      </c>
    </row>
    <row r="15" spans="1:26" s="18" customFormat="1" ht="15" customHeight="1" x14ac:dyDescent="0.25">
      <c r="A15" s="10"/>
      <c r="B15" s="44" t="s">
        <v>37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6" s="18" customFormat="1" ht="24.75" customHeight="1" x14ac:dyDescent="0.25">
      <c r="A16" s="10" t="s">
        <v>26</v>
      </c>
      <c r="B16" s="11"/>
      <c r="C16" s="20"/>
      <c r="D16" s="21"/>
      <c r="E16" s="13"/>
      <c r="F16" s="14"/>
      <c r="G16" s="15"/>
      <c r="H16" s="11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22"/>
      <c r="T16" s="17"/>
      <c r="U16" s="13"/>
      <c r="V16" s="17"/>
      <c r="W16" s="13"/>
      <c r="X16" s="17"/>
    </row>
    <row r="17" spans="1:26" s="2" customFormat="1" ht="15" x14ac:dyDescent="0.25">
      <c r="A17" s="9"/>
      <c r="B17" s="19"/>
      <c r="C17" s="19" t="s">
        <v>36</v>
      </c>
      <c r="D17" s="19"/>
      <c r="E17" s="19"/>
      <c r="F17" s="19">
        <f>F16</f>
        <v>0</v>
      </c>
      <c r="G17" s="19"/>
      <c r="H17" s="19"/>
      <c r="I17" s="19"/>
      <c r="J17" s="19">
        <f>J16</f>
        <v>0</v>
      </c>
      <c r="K17" s="19">
        <f t="shared" ref="K17:X17" si="1">K16</f>
        <v>0</v>
      </c>
      <c r="L17" s="19">
        <f t="shared" si="1"/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5"/>
      <c r="Z17" s="5"/>
    </row>
    <row r="18" spans="1:26" s="2" customFormat="1" ht="15" x14ac:dyDescent="0.25">
      <c r="A18" s="9"/>
      <c r="B18" s="45" t="s">
        <v>38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5"/>
      <c r="Z18" s="5"/>
    </row>
    <row r="19" spans="1:26" s="2" customFormat="1" ht="15" customHeight="1" x14ac:dyDescent="0.25">
      <c r="A19" s="23"/>
      <c r="B19" s="11"/>
      <c r="C19" s="24"/>
      <c r="D19" s="25"/>
      <c r="E19" s="26"/>
      <c r="F19" s="17"/>
      <c r="G19" s="27"/>
      <c r="H19" s="26"/>
      <c r="I19" s="16"/>
      <c r="J19" s="17"/>
      <c r="K19" s="17"/>
      <c r="L19" s="17"/>
      <c r="M19" s="17"/>
      <c r="N19" s="17"/>
      <c r="O19" s="13"/>
      <c r="P19" s="17"/>
      <c r="Q19" s="17"/>
      <c r="R19" s="17"/>
      <c r="S19" s="17"/>
      <c r="T19" s="17"/>
      <c r="U19" s="17"/>
      <c r="V19" s="17"/>
      <c r="W19" s="17"/>
      <c r="X19" s="17"/>
      <c r="Y19" s="5"/>
      <c r="Z19" s="5"/>
    </row>
    <row r="20" spans="1:26" s="2" customFormat="1" ht="15" x14ac:dyDescent="0.25">
      <c r="A20" s="9"/>
      <c r="B20" s="11"/>
      <c r="C20" s="11" t="s">
        <v>36</v>
      </c>
      <c r="D20" s="11"/>
      <c r="E20" s="11"/>
      <c r="F20" s="19">
        <f>SUM(F19:F19)</f>
        <v>0</v>
      </c>
      <c r="G20" s="28"/>
      <c r="H20" s="28"/>
      <c r="I20" s="28"/>
      <c r="J20" s="19">
        <f>SUM(J19:J19)</f>
        <v>0</v>
      </c>
      <c r="K20" s="19">
        <f t="shared" ref="K20:X20" si="2">SUM(K19:K19)</f>
        <v>0</v>
      </c>
      <c r="L20" s="19">
        <f>SUM(L19:L19)</f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0</v>
      </c>
      <c r="V20" s="19">
        <f t="shared" si="2"/>
        <v>0</v>
      </c>
      <c r="W20" s="19">
        <f t="shared" si="2"/>
        <v>0</v>
      </c>
      <c r="X20" s="19">
        <f t="shared" si="2"/>
        <v>0</v>
      </c>
    </row>
    <row r="21" spans="1:26" s="2" customFormat="1" ht="15" x14ac:dyDescent="0.25">
      <c r="A21" s="9"/>
      <c r="B21" s="11"/>
      <c r="C21" s="29" t="s">
        <v>39</v>
      </c>
      <c r="D21" s="29"/>
      <c r="E21" s="29"/>
      <c r="F21" s="30">
        <f>SUM(F17+F20+F14)</f>
        <v>117428720.87</v>
      </c>
      <c r="G21" s="30"/>
      <c r="H21" s="30"/>
      <c r="I21" s="30"/>
      <c r="J21" s="30">
        <f>J17+J20+J14</f>
        <v>32485526.619999997</v>
      </c>
      <c r="K21" s="30">
        <f>SUM(K17+K20)</f>
        <v>0</v>
      </c>
      <c r="L21" s="30">
        <f>SUM(L17+L20+L14)</f>
        <v>60373194.25</v>
      </c>
      <c r="M21" s="30">
        <f t="shared" ref="M21:X21" si="3">SUM(M17+M20+M14)</f>
        <v>32485526.620000001</v>
      </c>
      <c r="N21" s="30">
        <f t="shared" si="3"/>
        <v>0</v>
      </c>
      <c r="O21" s="30">
        <f t="shared" si="3"/>
        <v>60373194.25</v>
      </c>
      <c r="P21" s="30">
        <f t="shared" si="3"/>
        <v>0</v>
      </c>
      <c r="Q21" s="30">
        <f t="shared" si="3"/>
        <v>0</v>
      </c>
      <c r="R21" s="30">
        <f t="shared" si="3"/>
        <v>0</v>
      </c>
      <c r="S21" s="30">
        <f t="shared" si="3"/>
        <v>4815.5999999999995</v>
      </c>
      <c r="T21" s="30">
        <f t="shared" si="3"/>
        <v>4815.5999999999995</v>
      </c>
      <c r="U21" s="30">
        <f t="shared" si="3"/>
        <v>0</v>
      </c>
      <c r="V21" s="30">
        <f t="shared" si="3"/>
        <v>0</v>
      </c>
      <c r="W21" s="30">
        <f t="shared" si="3"/>
        <v>60373194.25</v>
      </c>
      <c r="X21" s="30">
        <f t="shared" si="3"/>
        <v>0</v>
      </c>
    </row>
    <row r="22" spans="1:26" s="2" customFormat="1" x14ac:dyDescent="0.2">
      <c r="A22" s="5"/>
      <c r="B22" s="5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6" s="2" customFormat="1" ht="15" x14ac:dyDescent="0.25">
      <c r="A23" s="5"/>
      <c r="B23" s="33" t="s">
        <v>40</v>
      </c>
      <c r="C23" s="31"/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6" ht="21" customHeight="1" x14ac:dyDescent="0.2">
      <c r="A24" s="34"/>
      <c r="B24" s="34"/>
    </row>
    <row r="25" spans="1:26" s="37" customFormat="1" ht="25.5" customHeight="1" x14ac:dyDescent="0.25">
      <c r="A25" s="48" t="s">
        <v>41</v>
      </c>
      <c r="B25" s="48"/>
      <c r="C25" s="48"/>
      <c r="D25" s="48"/>
      <c r="E25" s="48"/>
      <c r="F25" s="48"/>
      <c r="G25" s="48"/>
      <c r="H25" s="48"/>
      <c r="I25" s="35"/>
      <c r="J25" s="35"/>
      <c r="K25" s="35"/>
      <c r="L25" s="35"/>
      <c r="M25" s="36"/>
      <c r="N25" s="36"/>
      <c r="O25" s="35" t="s">
        <v>42</v>
      </c>
      <c r="P25" s="36"/>
    </row>
    <row r="26" spans="1:26" s="37" customFormat="1" ht="35.25" customHeight="1" x14ac:dyDescent="0.25">
      <c r="A26" s="36" t="s">
        <v>43</v>
      </c>
      <c r="B26" s="38"/>
      <c r="C26" s="38"/>
      <c r="D26" s="38"/>
      <c r="E26" s="38"/>
      <c r="F26" s="38"/>
      <c r="G26" s="38"/>
      <c r="H26" s="38"/>
      <c r="I26" s="35"/>
      <c r="J26" s="35"/>
      <c r="K26" s="35"/>
      <c r="L26" s="35"/>
      <c r="M26" s="36"/>
      <c r="N26" s="36"/>
      <c r="P26" s="36"/>
    </row>
    <row r="27" spans="1:26" s="37" customFormat="1" ht="14.25" customHeight="1" x14ac:dyDescent="0.25">
      <c r="A27" s="36" t="s">
        <v>44</v>
      </c>
      <c r="B27" s="38"/>
      <c r="C27" s="38"/>
      <c r="D27" s="38"/>
      <c r="E27" s="38"/>
      <c r="F27" s="38"/>
      <c r="G27" s="38"/>
      <c r="H27" s="38"/>
      <c r="I27" s="35"/>
      <c r="J27" s="35"/>
      <c r="K27" s="35"/>
      <c r="L27" s="35"/>
      <c r="M27" s="36"/>
      <c r="N27" s="36"/>
      <c r="O27" s="35" t="s">
        <v>45</v>
      </c>
      <c r="P27" s="36"/>
    </row>
    <row r="28" spans="1:26" ht="15.75" x14ac:dyDescent="0.25">
      <c r="A28" s="36"/>
      <c r="B28" s="36"/>
      <c r="C28" s="39"/>
      <c r="D28" s="36"/>
      <c r="E28" s="36"/>
      <c r="F28" s="40"/>
      <c r="G28" s="36"/>
      <c r="H28" s="36"/>
      <c r="I28" s="39"/>
      <c r="J28" s="39"/>
      <c r="K28" s="39"/>
      <c r="L28" s="36"/>
      <c r="M28" s="36"/>
      <c r="N28" s="37"/>
      <c r="O28" s="35"/>
      <c r="P28" s="36"/>
    </row>
    <row r="29" spans="1:26" ht="15.75" x14ac:dyDescent="0.25">
      <c r="A29" s="36" t="s">
        <v>46</v>
      </c>
      <c r="O29" s="36"/>
    </row>
    <row r="30" spans="1:26" ht="15.75" x14ac:dyDescent="0.25">
      <c r="A30" s="41" t="s">
        <v>47</v>
      </c>
      <c r="O30" s="41" t="s">
        <v>48</v>
      </c>
    </row>
    <row r="34" spans="2:2" ht="15" x14ac:dyDescent="0.25">
      <c r="B34" s="42"/>
    </row>
  </sheetData>
  <mergeCells count="17">
    <mergeCell ref="F6:F7"/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</mergeCells>
  <pageMargins left="0.19685039370078741" right="0" top="0.59055118110236227" bottom="0.59055118110236227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01.06.19</vt:lpstr>
      <vt:lpstr>'01.06.19'!Область_печати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213-3</dc:creator>
  <cp:lastModifiedBy>213-3</cp:lastModifiedBy>
  <dcterms:created xsi:type="dcterms:W3CDTF">2019-06-04T09:24:45Z</dcterms:created>
  <dcterms:modified xsi:type="dcterms:W3CDTF">2019-07-31T04:30:27Z</dcterms:modified>
</cp:coreProperties>
</file>