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Мои документы\отчеты ХМАО\На сайт\"/>
    </mc:Choice>
  </mc:AlternateContent>
  <bookViews>
    <workbookView xWindow="0" yWindow="0" windowWidth="28800" windowHeight="12285"/>
  </bookViews>
  <sheets>
    <sheet name="01.07.19" sheetId="1" r:id="rId1"/>
  </sheets>
  <definedNames>
    <definedName name="_xlnm.Print_Area" localSheetId="0">'01.07.19'!$A$1:$X$30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0" i="1" l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F20" i="1"/>
  <c r="X17" i="1"/>
  <c r="X21" i="1" s="1"/>
  <c r="W17" i="1"/>
  <c r="V17" i="1"/>
  <c r="V21" i="1" s="1"/>
  <c r="U17" i="1"/>
  <c r="T17" i="1"/>
  <c r="S17" i="1"/>
  <c r="R17" i="1"/>
  <c r="R21" i="1" s="1"/>
  <c r="Q17" i="1"/>
  <c r="Q21" i="1" s="1"/>
  <c r="P17" i="1"/>
  <c r="P21" i="1" s="1"/>
  <c r="O17" i="1"/>
  <c r="N17" i="1"/>
  <c r="N21" i="1" s="1"/>
  <c r="M17" i="1"/>
  <c r="L17" i="1"/>
  <c r="L21" i="1" s="1"/>
  <c r="K17" i="1"/>
  <c r="K21" i="1" s="1"/>
  <c r="J17" i="1"/>
  <c r="J21" i="1" s="1"/>
  <c r="F17" i="1"/>
  <c r="F21" i="1" s="1"/>
  <c r="X14" i="1"/>
  <c r="V14" i="1"/>
  <c r="R14" i="1"/>
  <c r="Q14" i="1"/>
  <c r="P14" i="1"/>
  <c r="N14" i="1"/>
  <c r="L14" i="1"/>
  <c r="K14" i="1"/>
  <c r="J14" i="1"/>
  <c r="F14" i="1"/>
  <c r="U13" i="1"/>
  <c r="O13" i="1"/>
  <c r="W13" i="1" s="1"/>
  <c r="U12" i="1"/>
  <c r="O12" i="1"/>
  <c r="W12" i="1" s="1"/>
  <c r="T11" i="1"/>
  <c r="S11" i="1"/>
  <c r="U11" i="1" s="1"/>
  <c r="O11" i="1"/>
  <c r="W11" i="1" s="1"/>
  <c r="M11" i="1"/>
  <c r="T10" i="1"/>
  <c r="T14" i="1" s="1"/>
  <c r="S10" i="1"/>
  <c r="S14" i="1" s="1"/>
  <c r="O10" i="1"/>
  <c r="O14" i="1" s="1"/>
  <c r="M10" i="1"/>
  <c r="M14" i="1" s="1"/>
  <c r="T21" i="1" l="1"/>
  <c r="M21" i="1"/>
  <c r="O21" i="1"/>
  <c r="S21" i="1"/>
  <c r="U21" i="1"/>
  <c r="W10" i="1"/>
  <c r="W14" i="1" s="1"/>
  <c r="W21" i="1" s="1"/>
  <c r="U10" i="1"/>
  <c r="U14" i="1" s="1"/>
</calcChain>
</file>

<file path=xl/sharedStrings.xml><?xml version="1.0" encoding="utf-8"?>
<sst xmlns="http://schemas.openxmlformats.org/spreadsheetml/2006/main" count="60" uniqueCount="49">
  <si>
    <t>Долговая книга муниципального образования Октябрьский район за период с 01.01.2019 года  по  01.07.2019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</si>
  <si>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</si>
  <si>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</si>
  <si>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</si>
  <si>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</si>
  <si>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</si>
  <si>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</si>
  <si>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</si>
  <si>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</si>
  <si>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</si>
  <si>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</si>
  <si>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</si>
  <si>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</si>
  <si>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</si>
  <si>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</si>
  <si>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</si>
  <si>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</si>
  <si>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</si>
  <si>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</si>
  <si>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</si>
  <si>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</si>
  <si>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</si>
  <si>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</si>
  <si>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</si>
  <si>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</si>
  <si>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</si>
  <si>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</si>
  <si>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</si>
  <si>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3/01-18-ДЗ от 13.06.2018</t>
  </si>
  <si>
    <t>Департамент финансов ХМАО-Югры</t>
  </si>
  <si>
    <t>2.</t>
  </si>
  <si>
    <t>№ 7/01-18-ДЗ от 13.06.2018</t>
  </si>
  <si>
    <t>3.</t>
  </si>
  <si>
    <t>№ 4/01-19-ДЗ от 28.05.2019</t>
  </si>
  <si>
    <t>4.</t>
  </si>
  <si>
    <t>№ 5/01-19-ДЗ от 28.05.2019</t>
  </si>
  <si>
    <t>Итого по разделу</t>
  </si>
  <si>
    <t>Раздел 2. Договоры и соглашения о получении кредитов от кредитных организаций</t>
  </si>
  <si>
    <t>Раздел 3.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</si>
  <si>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</si>
  <si>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</si>
  <si>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Октябрьского района</t>
  </si>
  <si>
    <t>Куташова А.П.</t>
  </si>
  <si>
    <t>Председатель Комитета по управлению муниципальными финансами</t>
  </si>
  <si>
    <t>администрации Октябрьского района</t>
  </si>
  <si>
    <t>Куклина Н.Г.</t>
  </si>
  <si>
    <t>Главный бухгалтер Комитета по управлению</t>
  </si>
  <si>
    <t>муниципальными финансами администрации Октябрьского района</t>
  </si>
  <si>
    <t>Мальгин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</si>
</sst>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  <charset val="204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vertical="center" textRotation="90" wrapText="1"/>
    </xf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2" xfId="0" applyFont="1" applyBorder="1"/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 vertical="top"/>
    </xf>
    <xf numFmtId="0" fontId="4" fillId="0" borderId="2" xfId="0" applyFont="1" applyBorder="1"/>
    <xf numFmtId="0" fontId="4" fillId="0" borderId="2" xfId="0" applyFont="1" applyBorder="1" applyAlignment="1">
      <alignment vertical="top"/>
    </xf>
    <xf numFmtId="4" fontId="4" fillId="0" borderId="2" xfId="0" applyNumberFormat="1" applyFont="1" applyBorder="1" applyAlignment="1">
      <alignment vertical="top" wrapText="1"/>
    </xf>
    <xf numFmtId="4" fontId="4" fillId="0" borderId="2" xfId="0" applyNumberFormat="1" applyFont="1" applyBorder="1" applyAlignment="1">
      <alignment vertical="top"/>
    </xf>
    <xf numFmtId="14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/>
    </xf>
    <xf numFmtId="4" fontId="4" fillId="0" borderId="2" xfId="0" applyNumberFormat="1" applyFont="1" applyBorder="1" applyAlignment="1">
      <alignment horizontal="right" vertical="top"/>
    </xf>
    <xf numFmtId="0" fontId="5" fillId="0" borderId="0" xfId="0" applyFont="1"/>
    <xf numFmtId="4" fontId="4" fillId="0" borderId="2" xfId="0" applyNumberFormat="1" applyFont="1" applyBorder="1"/>
    <xf numFmtId="0" fontId="2" fillId="0" borderId="2" xfId="0" applyFont="1" applyBorder="1" applyAlignment="1">
      <alignment vertical="top" wrapText="1"/>
    </xf>
    <xf numFmtId="4" fontId="3" fillId="0" borderId="2" xfId="0" applyNumberFormat="1" applyFont="1" applyBorder="1" applyAlignment="1">
      <alignment vertical="top" wrapText="1"/>
    </xf>
    <xf numFmtId="4" fontId="4" fillId="0" borderId="2" xfId="0" applyNumberFormat="1" applyFont="1" applyFill="1" applyBorder="1" applyAlignment="1">
      <alignment horizontal="right" vertical="top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4" fontId="4" fillId="0" borderId="2" xfId="0" applyNumberFormat="1" applyFont="1" applyBorder="1" applyAlignment="1">
      <alignment horizontal="left" vertical="top"/>
    </xf>
    <xf numFmtId="2" fontId="4" fillId="0" borderId="2" xfId="0" applyNumberFormat="1" applyFont="1" applyBorder="1"/>
    <xf numFmtId="0" fontId="6" fillId="0" borderId="2" xfId="0" applyFont="1" applyBorder="1"/>
    <xf numFmtId="4" fontId="6" fillId="0" borderId="2" xfId="0" applyNumberFormat="1" applyFont="1" applyBorder="1"/>
    <xf numFmtId="0" fontId="7" fillId="0" borderId="0" xfId="0" applyFont="1" applyBorder="1"/>
    <xf numFmtId="4" fontId="7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/>
    <xf numFmtId="4" fontId="8" fillId="0" borderId="0" xfId="0" applyNumberFormat="1" applyFont="1"/>
    <xf numFmtId="0" fontId="8" fillId="0" borderId="0" xfId="0" applyFont="1" applyBorder="1" applyAlignment="1">
      <alignment horizontal="center"/>
    </xf>
    <xf numFmtId="0" fontId="9" fillId="0" borderId="0" xfId="0" applyFont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34"/>
  <sheetViews>
    <sheetView tabSelected="1" topLeftCell="A7" zoomScaleNormal="100" workbookViewId="0">
      <selection activeCell="B9" sqref="B9:X9"/>
    </sheetView>
  </sheetViews>
  <sheetFormatPr defaultRowHeight="12.75" x14ac:dyDescent="0.2"/>
  <cols>
    <col min="1" max="1" width="3.7109375" customWidth="1"/>
    <col min="2" max="2" width="6" customWidth="1"/>
    <col min="3" max="3" width="9.7109375" customWidth="1"/>
    <col min="4" max="4" width="12.85546875" customWidth="1"/>
    <col min="5" max="5" width="14.140625" customWidth="1"/>
    <col min="6" max="6" width="16" customWidth="1"/>
    <col min="7" max="7" width="12.5703125" customWidth="1"/>
    <col min="8" max="8" width="7.5703125" customWidth="1"/>
    <col min="9" max="9" width="6.7109375" customWidth="1"/>
    <col min="10" max="10" width="14.28515625" bestFit="1" customWidth="1"/>
    <col min="11" max="11" width="7.28515625" bestFit="1" customWidth="1"/>
    <col min="12" max="12" width="15.7109375" customWidth="1"/>
    <col min="13" max="13" width="14.28515625" bestFit="1" customWidth="1"/>
    <col min="14" max="14" width="7.28515625" bestFit="1" customWidth="1"/>
    <col min="15" max="15" width="16.140625" customWidth="1"/>
    <col min="16" max="16" width="7.28515625" bestFit="1" customWidth="1"/>
    <col min="17" max="17" width="11.42578125" customWidth="1"/>
    <col min="18" max="18" width="5.28515625" customWidth="1"/>
    <col min="19" max="19" width="13" customWidth="1"/>
    <col min="20" max="20" width="13.140625" bestFit="1" customWidth="1"/>
    <col min="21" max="21" width="11.85546875" customWidth="1"/>
    <col min="22" max="22" width="5" bestFit="1" customWidth="1"/>
    <col min="23" max="23" width="15.42578125" customWidth="1"/>
    <col min="24" max="24" width="13.28515625" customWidth="1"/>
  </cols>
  <sheetData>
    <row r="2" spans="1:26" s="1" customFormat="1" ht="39" customHeight="1" x14ac:dyDescent="0.25">
      <c r="B2" s="1" t="s">
        <v>0</v>
      </c>
    </row>
    <row r="3" spans="1:26" s="1" customFormat="1" ht="13.5" customHeight="1" x14ac:dyDescent="0.25"/>
    <row r="4" spans="1:26" s="1" customFormat="1" ht="13.5" customHeight="1" x14ac:dyDescent="0.25"/>
    <row r="5" spans="1:26" s="2" customFormat="1" x14ac:dyDescent="0.2"/>
    <row r="6" spans="1:26" s="2" customFormat="1" x14ac:dyDescent="0.2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5" t="s">
        <v>10</v>
      </c>
      <c r="K6" s="5"/>
      <c r="L6" s="5"/>
      <c r="M6" s="5"/>
      <c r="N6" s="5"/>
      <c r="O6" s="5"/>
      <c r="P6" s="5"/>
      <c r="Q6" s="5" t="s">
        <v>11</v>
      </c>
      <c r="R6" s="5"/>
      <c r="S6" s="5"/>
      <c r="T6" s="5"/>
      <c r="U6" s="5"/>
      <c r="V6" s="5"/>
      <c r="W6" s="6" t="s">
        <v>12</v>
      </c>
      <c r="X6" s="4" t="s">
        <v>13</v>
      </c>
    </row>
    <row r="7" spans="1:26" s="2" customFormat="1" ht="125.25" customHeight="1" x14ac:dyDescent="0.2">
      <c r="A7" s="7"/>
      <c r="B7" s="4"/>
      <c r="C7" s="4"/>
      <c r="D7" s="4"/>
      <c r="E7" s="4"/>
      <c r="F7" s="4"/>
      <c r="G7" s="4"/>
      <c r="H7" s="4"/>
      <c r="I7" s="4"/>
      <c r="J7" s="8" t="s">
        <v>14</v>
      </c>
      <c r="K7" s="8" t="s">
        <v>15</v>
      </c>
      <c r="L7" s="8" t="s">
        <v>16</v>
      </c>
      <c r="M7" s="8" t="s">
        <v>17</v>
      </c>
      <c r="N7" s="8" t="s">
        <v>18</v>
      </c>
      <c r="O7" s="8" t="s">
        <v>19</v>
      </c>
      <c r="P7" s="9" t="s">
        <v>15</v>
      </c>
      <c r="Q7" s="8" t="s">
        <v>20</v>
      </c>
      <c r="R7" s="8" t="s">
        <v>21</v>
      </c>
      <c r="S7" s="8" t="s">
        <v>22</v>
      </c>
      <c r="T7" s="8" t="s">
        <v>23</v>
      </c>
      <c r="U7" s="8" t="s">
        <v>24</v>
      </c>
      <c r="V7" s="8" t="s">
        <v>21</v>
      </c>
      <c r="W7" s="6"/>
      <c r="X7" s="4"/>
      <c r="Y7" s="10"/>
      <c r="Z7" s="10"/>
    </row>
    <row r="8" spans="1:26" s="2" customFormat="1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2">
        <v>24</v>
      </c>
      <c r="Y8" s="13"/>
      <c r="Z8" s="10"/>
    </row>
    <row r="9" spans="1:26" s="2" customFormat="1" ht="15" x14ac:dyDescent="0.25">
      <c r="A9" s="14"/>
      <c r="B9" s="15" t="s">
        <v>25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0"/>
      <c r="Z9" s="10"/>
    </row>
    <row r="10" spans="1:26" s="24" customFormat="1" ht="44.25" customHeight="1" x14ac:dyDescent="0.25">
      <c r="A10" s="16" t="s">
        <v>26</v>
      </c>
      <c r="B10" s="17"/>
      <c r="C10" s="18" t="s">
        <v>27</v>
      </c>
      <c r="D10" s="19" t="s">
        <v>28</v>
      </c>
      <c r="E10" s="19" t="s">
        <v>29</v>
      </c>
      <c r="F10" s="20">
        <v>8326512</v>
      </c>
      <c r="G10" s="21">
        <v>43586</v>
      </c>
      <c r="H10" s="17"/>
      <c r="I10" s="22">
        <v>0.1</v>
      </c>
      <c r="J10" s="23">
        <v>4756512</v>
      </c>
      <c r="K10" s="23">
        <v>0</v>
      </c>
      <c r="L10" s="20">
        <v>0</v>
      </c>
      <c r="M10" s="23">
        <f>1190000+1190000+1190000+1186512</f>
        <v>4756512</v>
      </c>
      <c r="N10" s="23">
        <v>0</v>
      </c>
      <c r="O10" s="19">
        <f>J10+L10-M10</f>
        <v>0</v>
      </c>
      <c r="P10" s="23">
        <v>0</v>
      </c>
      <c r="Q10" s="23">
        <v>0</v>
      </c>
      <c r="R10" s="23">
        <v>0</v>
      </c>
      <c r="S10" s="23">
        <f>361.6+208.39+104.03+35.76</f>
        <v>709.78</v>
      </c>
      <c r="T10" s="23">
        <f>361.6+208.39+104.03+35.76</f>
        <v>709.78</v>
      </c>
      <c r="U10" s="19">
        <f>Q10+S10-T10</f>
        <v>0</v>
      </c>
      <c r="V10" s="23">
        <v>0</v>
      </c>
      <c r="W10" s="19">
        <f>O10+U10</f>
        <v>0</v>
      </c>
      <c r="X10" s="23">
        <v>0</v>
      </c>
    </row>
    <row r="11" spans="1:26" s="24" customFormat="1" ht="44.25" customHeight="1" x14ac:dyDescent="0.25">
      <c r="A11" s="16" t="s">
        <v>30</v>
      </c>
      <c r="B11" s="17"/>
      <c r="C11" s="18" t="s">
        <v>27</v>
      </c>
      <c r="D11" s="19" t="s">
        <v>31</v>
      </c>
      <c r="E11" s="19" t="s">
        <v>29</v>
      </c>
      <c r="F11" s="20">
        <v>48729014.619999997</v>
      </c>
      <c r="G11" s="21">
        <v>43586</v>
      </c>
      <c r="H11" s="17"/>
      <c r="I11" s="22">
        <v>0.1</v>
      </c>
      <c r="J11" s="23">
        <v>27729014.619999997</v>
      </c>
      <c r="K11" s="23">
        <v>0</v>
      </c>
      <c r="L11" s="20">
        <v>0</v>
      </c>
      <c r="M11" s="23">
        <f>7000000+7000000+7000000+6729014.62</f>
        <v>27729014.620000001</v>
      </c>
      <c r="N11" s="23">
        <v>0</v>
      </c>
      <c r="O11" s="19">
        <f>J11+L11-M11</f>
        <v>0</v>
      </c>
      <c r="P11" s="23">
        <v>0</v>
      </c>
      <c r="Q11" s="23">
        <v>0</v>
      </c>
      <c r="R11" s="23">
        <v>0</v>
      </c>
      <c r="S11" s="23">
        <f>2105.75+1206.6+590.68+202.79</f>
        <v>4105.82</v>
      </c>
      <c r="T11" s="23">
        <f>2105.75+1206.6+590.68+202.79</f>
        <v>4105.82</v>
      </c>
      <c r="U11" s="19">
        <f>Q11+S11-T11</f>
        <v>0</v>
      </c>
      <c r="V11" s="23">
        <v>0</v>
      </c>
      <c r="W11" s="19">
        <f>O11+U11</f>
        <v>0</v>
      </c>
      <c r="X11" s="23">
        <v>0</v>
      </c>
    </row>
    <row r="12" spans="1:26" s="24" customFormat="1" ht="44.25" customHeight="1" x14ac:dyDescent="0.25">
      <c r="A12" s="16" t="s">
        <v>32</v>
      </c>
      <c r="B12" s="17"/>
      <c r="C12" s="18" t="s">
        <v>27</v>
      </c>
      <c r="D12" s="19" t="s">
        <v>33</v>
      </c>
      <c r="E12" s="19" t="s">
        <v>29</v>
      </c>
      <c r="F12" s="20">
        <v>10533912</v>
      </c>
      <c r="G12" s="21">
        <v>43952</v>
      </c>
      <c r="H12" s="17"/>
      <c r="I12" s="22">
        <v>0.1</v>
      </c>
      <c r="J12" s="23">
        <v>0</v>
      </c>
      <c r="K12" s="23">
        <v>0</v>
      </c>
      <c r="L12" s="20">
        <v>10533912</v>
      </c>
      <c r="M12" s="23">
        <v>0</v>
      </c>
      <c r="N12" s="23">
        <v>0</v>
      </c>
      <c r="O12" s="19">
        <f>J12+L12-M12</f>
        <v>10533912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19">
        <f>Q12+S12-T12</f>
        <v>0</v>
      </c>
      <c r="V12" s="23">
        <v>0</v>
      </c>
      <c r="W12" s="19">
        <f>O12+U12</f>
        <v>10533912</v>
      </c>
      <c r="X12" s="23">
        <v>0</v>
      </c>
    </row>
    <row r="13" spans="1:26" s="24" customFormat="1" ht="44.25" customHeight="1" x14ac:dyDescent="0.25">
      <c r="A13" s="16" t="s">
        <v>34</v>
      </c>
      <c r="B13" s="17"/>
      <c r="C13" s="18" t="s">
        <v>27</v>
      </c>
      <c r="D13" s="19" t="s">
        <v>35</v>
      </c>
      <c r="E13" s="19" t="s">
        <v>29</v>
      </c>
      <c r="F13" s="20">
        <v>49839282.25</v>
      </c>
      <c r="G13" s="21">
        <v>43952</v>
      </c>
      <c r="H13" s="17"/>
      <c r="I13" s="22">
        <v>0.1</v>
      </c>
      <c r="J13" s="23">
        <v>0</v>
      </c>
      <c r="K13" s="23">
        <v>0</v>
      </c>
      <c r="L13" s="20">
        <v>49839282.25</v>
      </c>
      <c r="M13" s="23">
        <v>0</v>
      </c>
      <c r="N13" s="23">
        <v>0</v>
      </c>
      <c r="O13" s="19">
        <f>J13+L13-M13</f>
        <v>49839282.25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19">
        <f>Q13+S13-T13</f>
        <v>0</v>
      </c>
      <c r="V13" s="23">
        <v>0</v>
      </c>
      <c r="W13" s="19">
        <f>O13+U13</f>
        <v>49839282.25</v>
      </c>
      <c r="X13" s="23">
        <v>0</v>
      </c>
    </row>
    <row r="14" spans="1:26" s="24" customFormat="1" ht="14.25" customHeight="1" x14ac:dyDescent="0.25">
      <c r="A14" s="16"/>
      <c r="B14" s="17"/>
      <c r="C14" s="25" t="s">
        <v>36</v>
      </c>
      <c r="D14" s="25"/>
      <c r="E14" s="25"/>
      <c r="F14" s="25">
        <f>SUM(F10:F13)</f>
        <v>117428720.87</v>
      </c>
      <c r="G14" s="25"/>
      <c r="H14" s="25"/>
      <c r="I14" s="25"/>
      <c r="J14" s="25">
        <f>SUM(J10:J13)</f>
        <v>32485526.619999997</v>
      </c>
      <c r="K14" s="25">
        <f t="shared" ref="K14:X14" si="0">SUM(K10:K13)</f>
        <v>0</v>
      </c>
      <c r="L14" s="25">
        <f t="shared" si="0"/>
        <v>60373194.25</v>
      </c>
      <c r="M14" s="25">
        <f t="shared" si="0"/>
        <v>32485526.620000001</v>
      </c>
      <c r="N14" s="25">
        <f t="shared" si="0"/>
        <v>0</v>
      </c>
      <c r="O14" s="25">
        <f t="shared" si="0"/>
        <v>60373194.25</v>
      </c>
      <c r="P14" s="25">
        <f t="shared" si="0"/>
        <v>0</v>
      </c>
      <c r="Q14" s="25">
        <f t="shared" si="0"/>
        <v>0</v>
      </c>
      <c r="R14" s="25">
        <f t="shared" si="0"/>
        <v>0</v>
      </c>
      <c r="S14" s="25">
        <f t="shared" si="0"/>
        <v>4815.5999999999995</v>
      </c>
      <c r="T14" s="25">
        <f t="shared" si="0"/>
        <v>4815.5999999999995</v>
      </c>
      <c r="U14" s="25">
        <f t="shared" si="0"/>
        <v>0</v>
      </c>
      <c r="V14" s="25">
        <f t="shared" si="0"/>
        <v>0</v>
      </c>
      <c r="W14" s="25">
        <f t="shared" si="0"/>
        <v>60373194.25</v>
      </c>
      <c r="X14" s="25">
        <f t="shared" si="0"/>
        <v>0</v>
      </c>
    </row>
    <row r="15" spans="1:26" s="24" customFormat="1" ht="15" customHeight="1" x14ac:dyDescent="0.25">
      <c r="A15" s="16"/>
      <c r="B15" s="15" t="s">
        <v>37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6" s="24" customFormat="1" ht="24.75" customHeight="1" x14ac:dyDescent="0.25">
      <c r="A16" s="16" t="s">
        <v>26</v>
      </c>
      <c r="B16" s="17"/>
      <c r="C16" s="26"/>
      <c r="D16" s="27"/>
      <c r="E16" s="19"/>
      <c r="F16" s="20"/>
      <c r="G16" s="21"/>
      <c r="H16" s="17"/>
      <c r="I16" s="22"/>
      <c r="J16" s="23"/>
      <c r="K16" s="23"/>
      <c r="L16" s="23"/>
      <c r="M16" s="23"/>
      <c r="N16" s="23"/>
      <c r="O16" s="19"/>
      <c r="P16" s="23"/>
      <c r="Q16" s="23"/>
      <c r="R16" s="23"/>
      <c r="S16" s="28"/>
      <c r="T16" s="23"/>
      <c r="U16" s="19"/>
      <c r="V16" s="23"/>
      <c r="W16" s="19"/>
      <c r="X16" s="23"/>
    </row>
    <row r="17" spans="1:26" s="2" customFormat="1" ht="15" x14ac:dyDescent="0.25">
      <c r="A17" s="14"/>
      <c r="B17" s="25"/>
      <c r="C17" s="25" t="s">
        <v>36</v>
      </c>
      <c r="D17" s="25"/>
      <c r="E17" s="25"/>
      <c r="F17" s="25">
        <f>F16</f>
        <v>0</v>
      </c>
      <c r="G17" s="25"/>
      <c r="H17" s="25"/>
      <c r="I17" s="25"/>
      <c r="J17" s="25">
        <f>J16</f>
        <v>0</v>
      </c>
      <c r="K17" s="25">
        <f t="shared" ref="K17:X17" si="1">K16</f>
        <v>0</v>
      </c>
      <c r="L17" s="25">
        <f t="shared" si="1"/>
        <v>0</v>
      </c>
      <c r="M17" s="25">
        <f t="shared" si="1"/>
        <v>0</v>
      </c>
      <c r="N17" s="25">
        <f t="shared" si="1"/>
        <v>0</v>
      </c>
      <c r="O17" s="25">
        <f t="shared" si="1"/>
        <v>0</v>
      </c>
      <c r="P17" s="25">
        <f t="shared" si="1"/>
        <v>0</v>
      </c>
      <c r="Q17" s="25">
        <f t="shared" si="1"/>
        <v>0</v>
      </c>
      <c r="R17" s="25">
        <f t="shared" si="1"/>
        <v>0</v>
      </c>
      <c r="S17" s="25">
        <f t="shared" si="1"/>
        <v>0</v>
      </c>
      <c r="T17" s="25">
        <f t="shared" si="1"/>
        <v>0</v>
      </c>
      <c r="U17" s="25">
        <f t="shared" si="1"/>
        <v>0</v>
      </c>
      <c r="V17" s="25">
        <f t="shared" si="1"/>
        <v>0</v>
      </c>
      <c r="W17" s="25">
        <f t="shared" si="1"/>
        <v>0</v>
      </c>
      <c r="X17" s="25">
        <f t="shared" si="1"/>
        <v>0</v>
      </c>
      <c r="Y17" s="10"/>
      <c r="Z17" s="10"/>
    </row>
    <row r="18" spans="1:26" s="2" customFormat="1" ht="15" x14ac:dyDescent="0.25">
      <c r="A18" s="14"/>
      <c r="B18" s="29" t="s">
        <v>38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1"/>
      <c r="Y18" s="10"/>
      <c r="Z18" s="10"/>
    </row>
    <row r="19" spans="1:26" s="2" customFormat="1" ht="15" customHeight="1" x14ac:dyDescent="0.25">
      <c r="A19" s="32"/>
      <c r="B19" s="17"/>
      <c r="C19" s="33"/>
      <c r="D19" s="34"/>
      <c r="E19" s="35"/>
      <c r="F19" s="23"/>
      <c r="G19" s="36"/>
      <c r="H19" s="35"/>
      <c r="I19" s="22"/>
      <c r="J19" s="23"/>
      <c r="K19" s="23"/>
      <c r="L19" s="23"/>
      <c r="M19" s="23"/>
      <c r="N19" s="23"/>
      <c r="O19" s="19"/>
      <c r="P19" s="23"/>
      <c r="Q19" s="23"/>
      <c r="R19" s="23"/>
      <c r="S19" s="23"/>
      <c r="T19" s="23"/>
      <c r="U19" s="23"/>
      <c r="V19" s="23"/>
      <c r="W19" s="23"/>
      <c r="X19" s="23"/>
      <c r="Y19" s="10"/>
      <c r="Z19" s="10"/>
    </row>
    <row r="20" spans="1:26" s="2" customFormat="1" ht="15" x14ac:dyDescent="0.25">
      <c r="A20" s="14"/>
      <c r="B20" s="17"/>
      <c r="C20" s="17" t="s">
        <v>36</v>
      </c>
      <c r="D20" s="17"/>
      <c r="E20" s="17"/>
      <c r="F20" s="25">
        <f>SUM(F19:F19)</f>
        <v>0</v>
      </c>
      <c r="G20" s="37"/>
      <c r="H20" s="37"/>
      <c r="I20" s="37"/>
      <c r="J20" s="25">
        <f>SUM(J19:J19)</f>
        <v>0</v>
      </c>
      <c r="K20" s="25">
        <f t="shared" ref="K20:X20" si="2">SUM(K19:K19)</f>
        <v>0</v>
      </c>
      <c r="L20" s="25">
        <f>SUM(L19:L19)</f>
        <v>0</v>
      </c>
      <c r="M20" s="25">
        <f t="shared" si="2"/>
        <v>0</v>
      </c>
      <c r="N20" s="25">
        <f t="shared" si="2"/>
        <v>0</v>
      </c>
      <c r="O20" s="25">
        <f t="shared" si="2"/>
        <v>0</v>
      </c>
      <c r="P20" s="25">
        <f t="shared" si="2"/>
        <v>0</v>
      </c>
      <c r="Q20" s="25">
        <f t="shared" si="2"/>
        <v>0</v>
      </c>
      <c r="R20" s="25">
        <f t="shared" si="2"/>
        <v>0</v>
      </c>
      <c r="S20" s="25">
        <f t="shared" si="2"/>
        <v>0</v>
      </c>
      <c r="T20" s="25">
        <f t="shared" si="2"/>
        <v>0</v>
      </c>
      <c r="U20" s="25">
        <f t="shared" si="2"/>
        <v>0</v>
      </c>
      <c r="V20" s="25">
        <f t="shared" si="2"/>
        <v>0</v>
      </c>
      <c r="W20" s="25">
        <f t="shared" si="2"/>
        <v>0</v>
      </c>
      <c r="X20" s="25">
        <f t="shared" si="2"/>
        <v>0</v>
      </c>
    </row>
    <row r="21" spans="1:26" s="2" customFormat="1" ht="15" x14ac:dyDescent="0.25">
      <c r="A21" s="14"/>
      <c r="B21" s="17"/>
      <c r="C21" s="38" t="s">
        <v>39</v>
      </c>
      <c r="D21" s="38"/>
      <c r="E21" s="38"/>
      <c r="F21" s="39">
        <f>SUM(F17+F20+F14)</f>
        <v>117428720.87</v>
      </c>
      <c r="G21" s="39"/>
      <c r="H21" s="39"/>
      <c r="I21" s="39"/>
      <c r="J21" s="39">
        <f>J17+J20+J14</f>
        <v>32485526.619999997</v>
      </c>
      <c r="K21" s="39">
        <f>SUM(K17+K20)</f>
        <v>0</v>
      </c>
      <c r="L21" s="39">
        <f>SUM(L17+L20+L14)</f>
        <v>60373194.25</v>
      </c>
      <c r="M21" s="39">
        <f t="shared" ref="M21:X21" si="3">SUM(M17+M20+M14)</f>
        <v>32485526.620000001</v>
      </c>
      <c r="N21" s="39">
        <f t="shared" si="3"/>
        <v>0</v>
      </c>
      <c r="O21" s="39">
        <f t="shared" si="3"/>
        <v>60373194.25</v>
      </c>
      <c r="P21" s="39">
        <f t="shared" si="3"/>
        <v>0</v>
      </c>
      <c r="Q21" s="39">
        <f t="shared" si="3"/>
        <v>0</v>
      </c>
      <c r="R21" s="39">
        <f t="shared" si="3"/>
        <v>0</v>
      </c>
      <c r="S21" s="39">
        <f t="shared" si="3"/>
        <v>4815.5999999999995</v>
      </c>
      <c r="T21" s="39">
        <f t="shared" si="3"/>
        <v>4815.5999999999995</v>
      </c>
      <c r="U21" s="39">
        <f t="shared" si="3"/>
        <v>0</v>
      </c>
      <c r="V21" s="39">
        <f t="shared" si="3"/>
        <v>0</v>
      </c>
      <c r="W21" s="39">
        <f t="shared" si="3"/>
        <v>60373194.25</v>
      </c>
      <c r="X21" s="39">
        <f t="shared" si="3"/>
        <v>0</v>
      </c>
    </row>
    <row r="22" spans="1:26" s="2" customFormat="1" x14ac:dyDescent="0.2">
      <c r="A22" s="10"/>
      <c r="B22" s="10"/>
      <c r="C22" s="40"/>
      <c r="D22" s="40"/>
      <c r="E22" s="40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1:26" s="2" customFormat="1" ht="15" x14ac:dyDescent="0.25">
      <c r="A23" s="10"/>
      <c r="B23" s="42" t="s">
        <v>40</v>
      </c>
      <c r="C23" s="40"/>
      <c r="D23" s="40"/>
      <c r="E23" s="40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1:26" ht="21" customHeight="1" x14ac:dyDescent="0.2">
      <c r="A24" s="43"/>
      <c r="B24" s="43"/>
    </row>
    <row r="25" spans="1:26" s="47" customFormat="1" ht="25.5" customHeight="1" x14ac:dyDescent="0.25">
      <c r="A25" s="44" t="s">
        <v>41</v>
      </c>
      <c r="B25" s="44"/>
      <c r="C25" s="44"/>
      <c r="D25" s="44"/>
      <c r="E25" s="44"/>
      <c r="F25" s="44"/>
      <c r="G25" s="44"/>
      <c r="H25" s="44"/>
      <c r="I25" s="45"/>
      <c r="J25" s="45"/>
      <c r="K25" s="45"/>
      <c r="L25" s="45"/>
      <c r="M25" s="46"/>
      <c r="N25" s="46"/>
      <c r="O25" s="45" t="s">
        <v>42</v>
      </c>
      <c r="P25" s="46"/>
    </row>
    <row r="26" spans="1:26" s="47" customFormat="1" ht="35.25" customHeight="1" x14ac:dyDescent="0.25">
      <c r="A26" s="46" t="s">
        <v>43</v>
      </c>
      <c r="B26" s="48"/>
      <c r="C26" s="48"/>
      <c r="D26" s="48"/>
      <c r="E26" s="48"/>
      <c r="F26" s="48"/>
      <c r="G26" s="48"/>
      <c r="H26" s="48"/>
      <c r="I26" s="45"/>
      <c r="J26" s="45"/>
      <c r="K26" s="45"/>
      <c r="L26" s="45"/>
      <c r="M26" s="46"/>
      <c r="N26" s="46"/>
      <c r="P26" s="46"/>
    </row>
    <row r="27" spans="1:26" s="47" customFormat="1" ht="14.25" customHeight="1" x14ac:dyDescent="0.25">
      <c r="A27" s="46" t="s">
        <v>44</v>
      </c>
      <c r="B27" s="48"/>
      <c r="C27" s="48"/>
      <c r="D27" s="48"/>
      <c r="E27" s="48"/>
      <c r="F27" s="48"/>
      <c r="G27" s="48"/>
      <c r="H27" s="48"/>
      <c r="I27" s="45"/>
      <c r="J27" s="45"/>
      <c r="K27" s="45"/>
      <c r="L27" s="45"/>
      <c r="M27" s="46"/>
      <c r="N27" s="46"/>
      <c r="O27" s="45" t="s">
        <v>45</v>
      </c>
      <c r="P27" s="46"/>
    </row>
    <row r="28" spans="1:26" ht="15.75" x14ac:dyDescent="0.25">
      <c r="A28" s="46"/>
      <c r="B28" s="46"/>
      <c r="C28" s="49"/>
      <c r="D28" s="46"/>
      <c r="E28" s="46"/>
      <c r="F28" s="50"/>
      <c r="G28" s="46"/>
      <c r="H28" s="46"/>
      <c r="I28" s="49"/>
      <c r="J28" s="49"/>
      <c r="K28" s="49"/>
      <c r="L28" s="46"/>
      <c r="M28" s="46"/>
      <c r="N28" s="47"/>
      <c r="O28" s="45"/>
      <c r="P28" s="46"/>
    </row>
    <row r="29" spans="1:26" ht="15.75" x14ac:dyDescent="0.25">
      <c r="A29" s="46" t="s">
        <v>46</v>
      </c>
      <c r="O29" s="46"/>
    </row>
    <row r="30" spans="1:26" ht="15.75" x14ac:dyDescent="0.25">
      <c r="A30" s="51" t="s">
        <v>47</v>
      </c>
      <c r="O30" s="51" t="s">
        <v>48</v>
      </c>
    </row>
    <row r="34" spans="2:2" ht="15" x14ac:dyDescent="0.25">
      <c r="B34" s="52"/>
    </row>
  </sheetData>
  <mergeCells count="17">
    <mergeCell ref="X6:X7"/>
    <mergeCell ref="B9:X9"/>
    <mergeCell ref="B15:X15"/>
    <mergeCell ref="B18:X18"/>
    <mergeCell ref="A25:H25"/>
    <mergeCell ref="G6:G7"/>
    <mergeCell ref="H6:H7"/>
    <mergeCell ref="I6:I7"/>
    <mergeCell ref="J6:P6"/>
    <mergeCell ref="Q6:V6"/>
    <mergeCell ref="W6:W7"/>
    <mergeCell ref="A6:A7"/>
    <mergeCell ref="B6:B7"/>
    <mergeCell ref="C6:C7"/>
    <mergeCell ref="D6:D7"/>
    <mergeCell ref="E6:E7"/>
    <mergeCell ref="F6:F7"/>
  </mergeCells>
  <pageMargins left="0.19685039370078741" right="0" top="0.59055118110236227" bottom="0.59055118110236227" header="0" footer="0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01.07.19</vt:lpstr>
      <vt:lpstr>'01.07.19'!Область_печати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213-3</dc:creator>
  <cp:lastModifiedBy>213-3</cp:lastModifiedBy>
  <dcterms:created xsi:type="dcterms:W3CDTF">2019-08-07T05:25:15Z</dcterms:created>
  <dcterms:modified xsi:type="dcterms:W3CDTF">2019-08-07T05:26:00Z</dcterms:modified>
</cp:coreProperties>
</file>