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01.05.14" sheetId="1" r:id="rId1"/>
  </sheets>
  <externalReferences>
    <externalReference r:id="rId4"/>
  </externalReferences>
  <definedNames>
    <definedName name="_xlnm.Print_Area" localSheetId="0">'01.05.14'!$A$1:$X$27</definedName>
  </definedNames>
  <calcPr fullCalcOnLoad="1"/>
</workbook>
</file>

<file path=xl/sharedStrings.xml><?xml version="1.0" encoding="utf-8"?>
<sst xmlns="http://schemas.openxmlformats.org/spreadsheetml/2006/main" count="58" uniqueCount="48">
  <si>
    <t>Долговая книга муниципального образования Октябрьский район за период с 01.01.2014 года  по  01.05.2014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</si>
  <si>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</si>
  <si>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</si>
  <si>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</si>
  <si>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</si>
  <si>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</si>
  <si>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</si>
  <si>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</si>
  <si>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</si>
  <si>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</si>
  <si>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</si>
  <si>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</si>
  <si>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</si>
  <si>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</si>
  <si>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</si>
  <si>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</si>
  <si>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</si>
  <si>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</si>
  <si>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</si>
  <si>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</si>
  <si>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</si>
  <si>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</si>
  <si>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</si>
  <si>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</si>
  <si>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</si>
  <si>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</si>
  <si>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</si>
  <si>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</si>
  <si>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№4/01-13-ДЗ от 25.04.2013</t>
  </si>
  <si>
    <t>Департамент финансов ХМАО-Югры</t>
  </si>
  <si>
    <t>01.05.2014 г.</t>
  </si>
  <si>
    <t>2.</t>
  </si>
  <si>
    <t>№ 8/01-13-ДЗ от 04.06.2013</t>
  </si>
  <si>
    <t>01.06.2014 г.</t>
  </si>
  <si>
    <t>3.</t>
  </si>
  <si>
    <t>№ 4/01-14-ДЗ от 25.04.2014</t>
  </si>
  <si>
    <t>01.05.2015 г.</t>
  </si>
  <si>
    <t>Итого по разделу</t>
  </si>
  <si>
    <t>Раздел 2. Договоры о предоставлении муниципальной гарантии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</si>
  <si>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</si>
  <si>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</si>
  <si>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администрации Октябрьского района</t>
  </si>
  <si>
    <t>Куташова А.П.</t>
  </si>
  <si>
    <t>Председатель Комитета по управлению муниципальными финансами</t>
  </si>
  <si>
    <t>Куклина Н.Г.</t>
  </si>
  <si>
    <t>администрации Октябрьского района</t>
  </si>
  <si>
    <t>Главный бухгалтер Комитета по управлению муниципальными финансами</t>
  </si>
  <si>
    <t>Заворотынская Н.А.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</si>
</sst>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20" fillId="0" borderId="11" xfId="0" applyFont="1" applyBorder="1" applyAlignment="1">
      <alignment vertical="center" textRotation="90" wrapText="1"/>
    </xf>
    <xf numFmtId="0" fontId="20" fillId="0" borderId="11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left"/>
    </xf>
    <xf numFmtId="0" fontId="21" fillId="0" borderId="11" xfId="0" applyFont="1" applyBorder="1" applyAlignment="1">
      <alignment horizontal="center" vertical="top"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vertical="top"/>
    </xf>
    <xf numFmtId="4" fontId="22" fillId="0" borderId="11" xfId="0" applyNumberFormat="1" applyFont="1" applyBorder="1" applyAlignment="1">
      <alignment vertical="top" wrapText="1"/>
    </xf>
    <xf numFmtId="4" fontId="22" fillId="0" borderId="11" xfId="0" applyNumberFormat="1" applyFont="1" applyBorder="1" applyAlignment="1">
      <alignment vertical="top"/>
    </xf>
    <xf numFmtId="14" fontId="22" fillId="0" borderId="11" xfId="0" applyNumberFormat="1" applyFont="1" applyBorder="1" applyAlignment="1">
      <alignment horizontal="center" vertical="top" wrapText="1"/>
    </xf>
    <xf numFmtId="0" fontId="22" fillId="0" borderId="11" xfId="0" applyFont="1" applyBorder="1" applyAlignment="1">
      <alignment horizontal="right" vertical="top"/>
    </xf>
    <xf numFmtId="4" fontId="22" fillId="0" borderId="11" xfId="0" applyNumberFormat="1" applyFont="1" applyBorder="1" applyAlignment="1">
      <alignment horizontal="right" vertical="top"/>
    </xf>
    <xf numFmtId="0" fontId="21" fillId="0" borderId="0" xfId="0" applyFont="1" applyAlignment="1">
      <alignment/>
    </xf>
    <xf numFmtId="4" fontId="22" fillId="0" borderId="11" xfId="0" applyNumberFormat="1" applyFont="1" applyBorder="1" applyAlignment="1">
      <alignment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19" fillId="0" borderId="11" xfId="0" applyFont="1" applyBorder="1" applyAlignment="1">
      <alignment horizontal="center" vertical="top"/>
    </xf>
    <xf numFmtId="0" fontId="22" fillId="0" borderId="11" xfId="0" applyFont="1" applyBorder="1" applyAlignment="1">
      <alignment horizontal="left" vertical="top"/>
    </xf>
    <xf numFmtId="0" fontId="22" fillId="0" borderId="11" xfId="0" applyNumberFormat="1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14" fontId="22" fillId="0" borderId="11" xfId="0" applyNumberFormat="1" applyFont="1" applyBorder="1" applyAlignment="1">
      <alignment horizontal="left" vertical="top"/>
    </xf>
    <xf numFmtId="2" fontId="22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4" fontId="23" fillId="0" borderId="11" xfId="0" applyNumberFormat="1" applyFont="1" applyBorder="1" applyAlignment="1">
      <alignment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3;&#1075;&#1086;&#1074;&#1072;&#1103;%20&#1082;&#1085;&#1080;&#1075;&#107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09"/>
      <sheetName val="01.02.09"/>
      <sheetName val="01.03.09"/>
      <sheetName val="01.04.09"/>
      <sheetName val="01.05.09"/>
      <sheetName val="01.06.09"/>
      <sheetName val="01.07.09"/>
      <sheetName val="01.08.09"/>
      <sheetName val="01.09.09"/>
      <sheetName val="01.10.09"/>
      <sheetName val="01.11.09"/>
      <sheetName val="01.12.09"/>
      <sheetName val="01.01.10"/>
      <sheetName val="01.02.10"/>
      <sheetName val="01.03.10"/>
      <sheetName val="01.04.10"/>
      <sheetName val="01.05.10"/>
      <sheetName val="01.06.10"/>
      <sheetName val="01.07.10"/>
      <sheetName val="01.08.10"/>
      <sheetName val="01.09.10"/>
      <sheetName val="01.10.10"/>
      <sheetName val="01.11.10"/>
      <sheetName val="01.12.10"/>
      <sheetName val="01.01.11"/>
      <sheetName val="01.02.11"/>
      <sheetName val="01.03.11"/>
      <sheetName val="01.04.11"/>
      <sheetName val="01.05.11"/>
      <sheetName val="01.06.11"/>
      <sheetName val="01.07.11"/>
      <sheetName val="01.08.11"/>
      <sheetName val="01.09.11"/>
      <sheetName val="01.10.11"/>
      <sheetName val="01.11.11"/>
      <sheetName val="01.12.11"/>
      <sheetName val="01.01.12"/>
      <sheetName val="01.02.12"/>
      <sheetName val="01.03.12"/>
      <sheetName val="01.04.12"/>
      <sheetName val="01.05.12"/>
      <sheetName val="01.06.12"/>
      <sheetName val="01.07.12"/>
      <sheetName val="01.08.12"/>
      <sheetName val="01.09.12"/>
      <sheetName val="01.10.12"/>
      <sheetName val="01.11.12"/>
      <sheetName val="01.12.12"/>
      <sheetName val="01.01.13"/>
      <sheetName val="01.02.13"/>
      <sheetName val="01.03.13"/>
      <sheetName val="01.04.13"/>
      <sheetName val="01.05.13"/>
      <sheetName val="01.06.13"/>
      <sheetName val="01.07.13"/>
      <sheetName val="01.08.13"/>
      <sheetName val="01.09.13"/>
      <sheetName val="01.10.13"/>
      <sheetName val="01.11.13"/>
      <sheetName val="01.12.13"/>
      <sheetName val="01.01.14"/>
      <sheetName val="01.02.14"/>
      <sheetName val="01.03.14"/>
      <sheetName val="01.04.14"/>
      <sheetName val="01.05.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3"/>
  <sheetViews>
    <sheetView tabSelected="1" zoomScalePageLayoutView="0" workbookViewId="0" topLeftCell="A1">
      <selection activeCell="J17" sqref="J17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5" width="12.875" style="0" customWidth="1"/>
    <col min="6" max="6" width="13.875" style="0" customWidth="1"/>
    <col min="7" max="7" width="12.00390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3" width="14.25390625" style="0" bestFit="1" customWidth="1"/>
    <col min="14" max="14" width="6.875" style="0" customWidth="1"/>
    <col min="15" max="15" width="14.37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2.125" style="0" customWidth="1"/>
    <col min="20" max="20" width="11.25390625" style="0" customWidth="1"/>
    <col min="21" max="21" width="11.875" style="0" customWidth="1"/>
    <col min="22" max="22" width="7.125" style="0" customWidth="1"/>
    <col min="23" max="23" width="14.25390625" style="0" customWidth="1"/>
    <col min="24" max="24" width="11.00390625" style="0" customWidth="1"/>
  </cols>
  <sheetData>
    <row r="2" s="1" customFormat="1" ht="32.25" customHeight="1">
      <c r="B2" s="1" t="s">
        <v>0</v>
      </c>
    </row>
    <row r="3" s="1" customFormat="1" ht="13.5" customHeight="1"/>
    <row r="4" s="1" customFormat="1" ht="13.5" customHeight="1"/>
    <row r="5" s="2" customFormat="1" ht="12.75"/>
    <row r="6" spans="1:24" s="2" customFormat="1" ht="12.75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5" t="s">
        <v>10</v>
      </c>
      <c r="K6" s="5"/>
      <c r="L6" s="5"/>
      <c r="M6" s="5"/>
      <c r="N6" s="5"/>
      <c r="O6" s="5"/>
      <c r="P6" s="5"/>
      <c r="Q6" s="5" t="s">
        <v>11</v>
      </c>
      <c r="R6" s="5"/>
      <c r="S6" s="5"/>
      <c r="T6" s="5"/>
      <c r="U6" s="5"/>
      <c r="V6" s="5"/>
      <c r="W6" s="6" t="s">
        <v>12</v>
      </c>
      <c r="X6" s="4" t="s">
        <v>13</v>
      </c>
    </row>
    <row r="7" spans="1:26" s="2" customFormat="1" ht="125.25" customHeight="1">
      <c r="A7" s="7"/>
      <c r="B7" s="4"/>
      <c r="C7" s="4"/>
      <c r="D7" s="4"/>
      <c r="E7" s="4"/>
      <c r="F7" s="4"/>
      <c r="G7" s="4"/>
      <c r="H7" s="4"/>
      <c r="I7" s="4"/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19</v>
      </c>
      <c r="P7" s="8" t="s">
        <v>15</v>
      </c>
      <c r="Q7" s="9" t="s">
        <v>20</v>
      </c>
      <c r="R7" s="9" t="s">
        <v>21</v>
      </c>
      <c r="S7" s="9" t="s">
        <v>22</v>
      </c>
      <c r="T7" s="9" t="s">
        <v>23</v>
      </c>
      <c r="U7" s="9" t="s">
        <v>24</v>
      </c>
      <c r="V7" s="9" t="s">
        <v>21</v>
      </c>
      <c r="W7" s="6"/>
      <c r="X7" s="4"/>
      <c r="Y7" s="10"/>
      <c r="Z7" s="10"/>
    </row>
    <row r="8" spans="1:26" s="2" customFormat="1" ht="12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2">
        <v>24</v>
      </c>
      <c r="Y8" s="13"/>
      <c r="Z8" s="10"/>
    </row>
    <row r="9" spans="1:26" s="2" customFormat="1" ht="12.75">
      <c r="A9" s="14"/>
      <c r="B9" s="15" t="s">
        <v>25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0"/>
      <c r="Z9" s="10"/>
    </row>
    <row r="10" spans="1:24" s="24" customFormat="1" ht="44.25" customHeight="1">
      <c r="A10" s="16" t="s">
        <v>26</v>
      </c>
      <c r="B10" s="17"/>
      <c r="C10" s="18" t="s">
        <v>27</v>
      </c>
      <c r="D10" s="19" t="s">
        <v>28</v>
      </c>
      <c r="E10" s="19" t="s">
        <v>29</v>
      </c>
      <c r="F10" s="20">
        <v>3849618</v>
      </c>
      <c r="G10" s="21" t="s">
        <v>30</v>
      </c>
      <c r="H10" s="17"/>
      <c r="I10" s="22">
        <v>2.75</v>
      </c>
      <c r="J10" s="23">
        <v>2199618</v>
      </c>
      <c r="K10" s="23">
        <v>0</v>
      </c>
      <c r="L10" s="23">
        <v>0</v>
      </c>
      <c r="M10" s="23">
        <f>550000+550000+550000+549618</f>
        <v>2199618</v>
      </c>
      <c r="N10" s="23">
        <v>0</v>
      </c>
      <c r="O10" s="19">
        <f>J10+L10-M10</f>
        <v>0</v>
      </c>
      <c r="P10" s="23">
        <v>0</v>
      </c>
      <c r="Q10" s="23">
        <v>0</v>
      </c>
      <c r="R10" s="23">
        <v>0</v>
      </c>
      <c r="S10" s="23">
        <f>4515.88+2485.5+1573.77+41.41</f>
        <v>8616.56</v>
      </c>
      <c r="T10" s="23">
        <f>4515.88+2485.5+1573.77</f>
        <v>8575.15</v>
      </c>
      <c r="U10" s="19">
        <f>Q10+S10-T10</f>
        <v>41.409999999999854</v>
      </c>
      <c r="V10" s="23">
        <v>0</v>
      </c>
      <c r="W10" s="19">
        <f>O10+U10</f>
        <v>41.409999999999854</v>
      </c>
      <c r="X10" s="23">
        <v>0</v>
      </c>
    </row>
    <row r="11" spans="1:24" s="24" customFormat="1" ht="44.25" customHeight="1">
      <c r="A11" s="16" t="s">
        <v>31</v>
      </c>
      <c r="B11" s="17"/>
      <c r="C11" s="18" t="s">
        <v>27</v>
      </c>
      <c r="D11" s="19" t="s">
        <v>32</v>
      </c>
      <c r="E11" s="19" t="s">
        <v>29</v>
      </c>
      <c r="F11" s="20">
        <v>27067930.97</v>
      </c>
      <c r="G11" s="21" t="s">
        <v>33</v>
      </c>
      <c r="H11" s="17"/>
      <c r="I11" s="22">
        <v>2.75</v>
      </c>
      <c r="J11" s="23">
        <v>16918752.759999998</v>
      </c>
      <c r="K11" s="23">
        <v>0</v>
      </c>
      <c r="L11" s="23">
        <v>0</v>
      </c>
      <c r="M11" s="23">
        <f>3383000+3383000+3383000+3383000</f>
        <v>13532000</v>
      </c>
      <c r="N11" s="23">
        <v>0</v>
      </c>
      <c r="O11" s="19">
        <f>J11+L11-M11</f>
        <v>3386752.759999998</v>
      </c>
      <c r="P11" s="23">
        <v>0</v>
      </c>
      <c r="Q11" s="23">
        <v>167.5</v>
      </c>
      <c r="R11" s="23">
        <v>0</v>
      </c>
      <c r="S11" s="23">
        <f>35692.46+22437.67+17595.73+7909.87</f>
        <v>83635.73</v>
      </c>
      <c r="T11" s="23">
        <f>167.5+35692.46+22437.67+17595.73</f>
        <v>75893.36</v>
      </c>
      <c r="U11" s="19">
        <f>Q11+S11-T11</f>
        <v>7909.869999999995</v>
      </c>
      <c r="V11" s="23">
        <v>0</v>
      </c>
      <c r="W11" s="19">
        <f>O11+U11</f>
        <v>3394662.629999998</v>
      </c>
      <c r="X11" s="23">
        <v>0</v>
      </c>
    </row>
    <row r="12" spans="1:24" s="24" customFormat="1" ht="44.25" customHeight="1">
      <c r="A12" s="16" t="s">
        <v>34</v>
      </c>
      <c r="B12" s="17"/>
      <c r="C12" s="18" t="s">
        <v>27</v>
      </c>
      <c r="D12" s="19" t="s">
        <v>35</v>
      </c>
      <c r="E12" s="19" t="s">
        <v>29</v>
      </c>
      <c r="F12" s="20">
        <v>4265724</v>
      </c>
      <c r="G12" s="21" t="s">
        <v>36</v>
      </c>
      <c r="H12" s="17"/>
      <c r="I12" s="22">
        <v>2.75</v>
      </c>
      <c r="J12" s="23">
        <v>0</v>
      </c>
      <c r="K12" s="23">
        <v>0</v>
      </c>
      <c r="L12" s="23">
        <v>4265724</v>
      </c>
      <c r="M12" s="23">
        <v>0</v>
      </c>
      <c r="N12" s="23">
        <v>0</v>
      </c>
      <c r="O12" s="19">
        <f>J12+L12-M12</f>
        <v>4265724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19">
        <f>Q12+S12-T12</f>
        <v>0</v>
      </c>
      <c r="V12" s="23">
        <v>0</v>
      </c>
      <c r="W12" s="19">
        <f>O12+U12</f>
        <v>4265724</v>
      </c>
      <c r="X12" s="23">
        <v>0</v>
      </c>
    </row>
    <row r="13" spans="1:26" s="2" customFormat="1" ht="15">
      <c r="A13" s="14"/>
      <c r="B13" s="25"/>
      <c r="C13" s="25" t="s">
        <v>37</v>
      </c>
      <c r="D13" s="25"/>
      <c r="E13" s="25"/>
      <c r="F13" s="25">
        <f>SUM(F10:F12)</f>
        <v>35183272.97</v>
      </c>
      <c r="G13" s="25"/>
      <c r="H13" s="25"/>
      <c r="I13" s="25"/>
      <c r="J13" s="25">
        <f aca="true" t="shared" si="0" ref="J13:X13">SUM(J10:J12)</f>
        <v>19118370.759999998</v>
      </c>
      <c r="K13" s="25">
        <f t="shared" si="0"/>
        <v>0</v>
      </c>
      <c r="L13" s="25">
        <f t="shared" si="0"/>
        <v>4265724</v>
      </c>
      <c r="M13" s="25">
        <f t="shared" si="0"/>
        <v>15731618</v>
      </c>
      <c r="N13" s="25">
        <f t="shared" si="0"/>
        <v>0</v>
      </c>
      <c r="O13" s="25">
        <f t="shared" si="0"/>
        <v>7652476.759999998</v>
      </c>
      <c r="P13" s="25">
        <f t="shared" si="0"/>
        <v>0</v>
      </c>
      <c r="Q13" s="25">
        <f t="shared" si="0"/>
        <v>167.5</v>
      </c>
      <c r="R13" s="25">
        <f t="shared" si="0"/>
        <v>0</v>
      </c>
      <c r="S13" s="25">
        <f t="shared" si="0"/>
        <v>92252.29</v>
      </c>
      <c r="T13" s="25">
        <f t="shared" si="0"/>
        <v>84468.51</v>
      </c>
      <c r="U13" s="25">
        <f t="shared" si="0"/>
        <v>7951.279999999995</v>
      </c>
      <c r="V13" s="25">
        <f t="shared" si="0"/>
        <v>0</v>
      </c>
      <c r="W13" s="25">
        <f t="shared" si="0"/>
        <v>7660428.039999998</v>
      </c>
      <c r="X13" s="25">
        <f t="shared" si="0"/>
        <v>0</v>
      </c>
      <c r="Y13" s="10"/>
      <c r="Z13" s="10"/>
    </row>
    <row r="14" spans="1:26" s="2" customFormat="1" ht="15">
      <c r="A14" s="14"/>
      <c r="B14" s="26" t="s">
        <v>38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8"/>
      <c r="Y14" s="10"/>
      <c r="Z14" s="10"/>
    </row>
    <row r="15" spans="1:26" s="2" customFormat="1" ht="12" customHeight="1">
      <c r="A15" s="29"/>
      <c r="B15" s="17"/>
      <c r="C15" s="30"/>
      <c r="D15" s="31"/>
      <c r="E15" s="32"/>
      <c r="F15" s="23"/>
      <c r="G15" s="33"/>
      <c r="H15" s="32"/>
      <c r="I15" s="22"/>
      <c r="J15" s="23"/>
      <c r="K15" s="23"/>
      <c r="L15" s="23"/>
      <c r="M15" s="23"/>
      <c r="N15" s="23"/>
      <c r="O15" s="19"/>
      <c r="P15" s="23"/>
      <c r="Q15" s="23"/>
      <c r="R15" s="23"/>
      <c r="S15" s="23"/>
      <c r="T15" s="23"/>
      <c r="U15" s="23"/>
      <c r="V15" s="23"/>
      <c r="W15" s="23"/>
      <c r="X15" s="23"/>
      <c r="Y15" s="10"/>
      <c r="Z15" s="10"/>
    </row>
    <row r="16" spans="1:24" s="2" customFormat="1" ht="15">
      <c r="A16" s="14"/>
      <c r="B16" s="17"/>
      <c r="C16" s="17" t="s">
        <v>37</v>
      </c>
      <c r="D16" s="17"/>
      <c r="E16" s="17"/>
      <c r="F16" s="25">
        <f>SUM(F15:F15)</f>
        <v>0</v>
      </c>
      <c r="G16" s="34"/>
      <c r="H16" s="34"/>
      <c r="I16" s="34"/>
      <c r="J16" s="25">
        <f>SUM(J15:J15)</f>
        <v>0</v>
      </c>
      <c r="K16" s="25">
        <f aca="true" t="shared" si="1" ref="K16:X16">SUM(K15:K15)</f>
        <v>0</v>
      </c>
      <c r="L16" s="25">
        <f>SUM(L15:L15)</f>
        <v>0</v>
      </c>
      <c r="M16" s="25">
        <f t="shared" si="1"/>
        <v>0</v>
      </c>
      <c r="N16" s="25">
        <f t="shared" si="1"/>
        <v>0</v>
      </c>
      <c r="O16" s="25">
        <f t="shared" si="1"/>
        <v>0</v>
      </c>
      <c r="P16" s="25">
        <f t="shared" si="1"/>
        <v>0</v>
      </c>
      <c r="Q16" s="25">
        <f t="shared" si="1"/>
        <v>0</v>
      </c>
      <c r="R16" s="25">
        <f t="shared" si="1"/>
        <v>0</v>
      </c>
      <c r="S16" s="25">
        <f t="shared" si="1"/>
        <v>0</v>
      </c>
      <c r="T16" s="25">
        <f t="shared" si="1"/>
        <v>0</v>
      </c>
      <c r="U16" s="25">
        <f t="shared" si="1"/>
        <v>0</v>
      </c>
      <c r="V16" s="25">
        <f t="shared" si="1"/>
        <v>0</v>
      </c>
      <c r="W16" s="25">
        <f t="shared" si="1"/>
        <v>0</v>
      </c>
      <c r="X16" s="25">
        <f t="shared" si="1"/>
        <v>0</v>
      </c>
    </row>
    <row r="17" spans="1:24" s="2" customFormat="1" ht="15">
      <c r="A17" s="14"/>
      <c r="B17" s="17"/>
      <c r="C17" s="35" t="s">
        <v>39</v>
      </c>
      <c r="D17" s="35"/>
      <c r="E17" s="35"/>
      <c r="F17" s="36">
        <f>SUM(F13+F16)</f>
        <v>35183272.97</v>
      </c>
      <c r="G17" s="36"/>
      <c r="H17" s="36"/>
      <c r="I17" s="36"/>
      <c r="J17" s="36">
        <f>J13+J16</f>
        <v>19118370.759999998</v>
      </c>
      <c r="K17" s="36">
        <f aca="true" t="shared" si="2" ref="K17:X17">SUM(K13+K16)</f>
        <v>0</v>
      </c>
      <c r="L17" s="36">
        <f t="shared" si="2"/>
        <v>4265724</v>
      </c>
      <c r="M17" s="36">
        <f t="shared" si="2"/>
        <v>15731618</v>
      </c>
      <c r="N17" s="36">
        <f t="shared" si="2"/>
        <v>0</v>
      </c>
      <c r="O17" s="36">
        <f t="shared" si="2"/>
        <v>7652476.759999998</v>
      </c>
      <c r="P17" s="36">
        <f t="shared" si="2"/>
        <v>0</v>
      </c>
      <c r="Q17" s="36">
        <f t="shared" si="2"/>
        <v>167.5</v>
      </c>
      <c r="R17" s="36">
        <f t="shared" si="2"/>
        <v>0</v>
      </c>
      <c r="S17" s="36">
        <f t="shared" si="2"/>
        <v>92252.29</v>
      </c>
      <c r="T17" s="36">
        <f t="shared" si="2"/>
        <v>84468.51</v>
      </c>
      <c r="U17" s="36">
        <f t="shared" si="2"/>
        <v>7951.279999999995</v>
      </c>
      <c r="V17" s="36">
        <f t="shared" si="2"/>
        <v>0</v>
      </c>
      <c r="W17" s="36">
        <f t="shared" si="2"/>
        <v>7660428.039999998</v>
      </c>
      <c r="X17" s="36">
        <f t="shared" si="2"/>
        <v>0</v>
      </c>
    </row>
    <row r="18" spans="1:24" s="2" customFormat="1" ht="12.75">
      <c r="A18" s="10"/>
      <c r="B18" s="10"/>
      <c r="C18" s="37"/>
      <c r="D18" s="37"/>
      <c r="E18" s="37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1:24" s="2" customFormat="1" ht="15">
      <c r="A19" s="10"/>
      <c r="B19" s="39" t="s">
        <v>40</v>
      </c>
      <c r="C19" s="37"/>
      <c r="D19" s="37"/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</row>
    <row r="20" spans="1:2" ht="21" customHeight="1">
      <c r="A20" s="40"/>
      <c r="B20" s="40"/>
    </row>
    <row r="21" spans="1:15" s="43" customFormat="1" ht="15.75" hidden="1">
      <c r="A21" s="41" t="s">
        <v>41</v>
      </c>
      <c r="B21" s="41"/>
      <c r="C21" s="41"/>
      <c r="D21" s="41"/>
      <c r="E21" s="41"/>
      <c r="F21" s="41"/>
      <c r="G21" s="41"/>
      <c r="H21" s="41"/>
      <c r="I21" s="42"/>
      <c r="J21" s="42"/>
      <c r="K21" s="42"/>
      <c r="L21" s="42"/>
      <c r="O21" s="42" t="s">
        <v>42</v>
      </c>
    </row>
    <row r="22" spans="1:16" s="45" customFormat="1" ht="24" customHeight="1">
      <c r="A22" s="43" t="s">
        <v>41</v>
      </c>
      <c r="B22" s="43"/>
      <c r="C22" s="43"/>
      <c r="D22" s="43"/>
      <c r="E22" s="43"/>
      <c r="F22" s="44"/>
      <c r="G22" s="44"/>
      <c r="H22" s="44"/>
      <c r="I22" s="42"/>
      <c r="J22" s="42"/>
      <c r="K22" s="42"/>
      <c r="L22" s="42"/>
      <c r="M22" s="43"/>
      <c r="O22" s="42" t="s">
        <v>42</v>
      </c>
      <c r="P22" s="43"/>
    </row>
    <row r="23" spans="1:16" s="45" customFormat="1" ht="27.75" customHeight="1">
      <c r="A23" s="43"/>
      <c r="B23" s="43"/>
      <c r="C23" s="46"/>
      <c r="D23" s="43"/>
      <c r="E23" s="43"/>
      <c r="F23" s="44"/>
      <c r="G23" s="43"/>
      <c r="H23" s="43"/>
      <c r="I23" s="46"/>
      <c r="J23" s="46"/>
      <c r="K23" s="46"/>
      <c r="L23" s="43"/>
      <c r="M23" s="43"/>
      <c r="O23" s="43"/>
      <c r="P23" s="43"/>
    </row>
    <row r="24" spans="1:16" s="45" customFormat="1" ht="15.75">
      <c r="A24" s="43" t="s">
        <v>43</v>
      </c>
      <c r="B24" s="43"/>
      <c r="C24" s="46"/>
      <c r="D24" s="43"/>
      <c r="E24" s="43"/>
      <c r="F24" s="43"/>
      <c r="G24" s="43"/>
      <c r="H24" s="43"/>
      <c r="I24" s="46"/>
      <c r="J24" s="46"/>
      <c r="K24" s="46"/>
      <c r="L24" s="43"/>
      <c r="M24" s="43"/>
      <c r="O24" s="43" t="s">
        <v>44</v>
      </c>
      <c r="P24" s="43"/>
    </row>
    <row r="25" spans="1:16" s="45" customFormat="1" ht="15.75">
      <c r="A25" s="43" t="s">
        <v>45</v>
      </c>
      <c r="B25" s="43"/>
      <c r="C25" s="46"/>
      <c r="D25" s="43"/>
      <c r="E25" s="43"/>
      <c r="F25" s="43"/>
      <c r="G25" s="43"/>
      <c r="H25" s="43"/>
      <c r="I25" s="46"/>
      <c r="J25" s="46"/>
      <c r="K25" s="46"/>
      <c r="L25" s="43"/>
      <c r="M25" s="43"/>
      <c r="O25" s="43"/>
      <c r="P25" s="43"/>
    </row>
    <row r="26" spans="1:16" s="45" customFormat="1" ht="17.25" customHeight="1">
      <c r="A26" s="43"/>
      <c r="B26" s="43"/>
      <c r="C26" s="46"/>
      <c r="D26" s="43"/>
      <c r="E26" s="43"/>
      <c r="F26" s="43"/>
      <c r="G26" s="43"/>
      <c r="H26" s="43"/>
      <c r="I26" s="46"/>
      <c r="J26" s="46"/>
      <c r="K26" s="46"/>
      <c r="L26" s="43"/>
      <c r="M26" s="43"/>
      <c r="O26" s="43"/>
      <c r="P26" s="43"/>
    </row>
    <row r="27" spans="1:15" ht="15.75">
      <c r="A27" s="43" t="s">
        <v>46</v>
      </c>
      <c r="O27" s="47" t="s">
        <v>47</v>
      </c>
    </row>
    <row r="28" ht="15.75">
      <c r="A28" s="47" t="s">
        <v>45</v>
      </c>
    </row>
    <row r="33" ht="15">
      <c r="B33" s="48"/>
    </row>
  </sheetData>
  <sheetProtection/>
  <mergeCells count="16">
    <mergeCell ref="X6:X7"/>
    <mergeCell ref="B9:X9"/>
    <mergeCell ref="B14:X14"/>
    <mergeCell ref="A21:H21"/>
    <mergeCell ref="G6:G7"/>
    <mergeCell ref="H6:H7"/>
    <mergeCell ref="I6:I7"/>
    <mergeCell ref="J6:P6"/>
    <mergeCell ref="Q6:V6"/>
    <mergeCell ref="W6:W7"/>
    <mergeCell ref="A6:A7"/>
    <mergeCell ref="B6:B7"/>
    <mergeCell ref="C6:C7"/>
    <mergeCell ref="D6:D7"/>
    <mergeCell ref="E6:E7"/>
    <mergeCell ref="F6:F7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Мальгин Сергей Витальевич</dc:creator>
  <cp:keywords/>
  <dc:description/>
  <cp:lastModifiedBy>Мальгин Сергей Витальевич</cp:lastModifiedBy>
  <dcterms:created xsi:type="dcterms:W3CDTF">2014-05-05T05:16:49Z</dcterms:created>
  <dcterms:modified xsi:type="dcterms:W3CDTF">2014-05-05T05:21:30Z</dcterms:modified>
  <cp:category/>
  <cp:version/>
  <cp:contentType/>
  <cp:contentStatus/>
</cp:coreProperties>
</file>