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0.14" sheetId="1" r:id="rId1"/>
  </sheets>
  <externalReferences>
    <externalReference r:id="rId4"/>
  </externalReferences>
  <definedNames>
    <definedName name="_xlnm.Print_Area" localSheetId="0">'01.10.14'!$A$1:$X$26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<sst xmlns="http://schemas.openxmlformats.org/spreadsheetml/2006/main" count="61" uniqueCount="51">
  <si>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01.01.2014 года  по  01.10.2014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</si>
  <si>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</si>
  <si>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</si>
  <si>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</si>
  <si>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</si>
  <si>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</si>
  <si>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</si>
  <si>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</si>
  <si>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</si>
  <si>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</si>
  <si>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</si>
  <si>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</si>
  <si>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</si>
  <si>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</si>
  <si>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</si>
  <si>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</si>
  <si>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</si>
  <si>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</si>
  <si>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</si>
  <si>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</si>
  <si>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</si>
  <si>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</si>
  <si>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</si>
  <si>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</si>
  <si>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</si>
  <si>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</si>
  <si>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</si>
  <si>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</si>
  <si>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</si>
  <si>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</si>
  <si>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</si>
  <si>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</si>
  <si>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</si>
  <si>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</si>
  <si>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</si>
  <si>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</si>
  <si>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</si>
  <si>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4.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</si>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</sst>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A22" sqref="A22:H2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3849618</v>
      </c>
      <c r="G10" s="21" t="s">
        <v>30</v>
      </c>
      <c r="H10" s="17"/>
      <c r="I10" s="22">
        <v>2.75</v>
      </c>
      <c r="J10" s="23">
        <v>2199618</v>
      </c>
      <c r="K10" s="23">
        <v>0</v>
      </c>
      <c r="L10" s="23">
        <v>0</v>
      </c>
      <c r="M10" s="23">
        <f>550000+550000+550000+549618</f>
        <v>2199618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4515.88+2485.5+1573.77+41.41</f>
        <v>8616.56</v>
      </c>
      <c r="T10" s="23">
        <f>4515.88+2485.5+1573.77+41.41</f>
        <v>8616.56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27067930.97</v>
      </c>
      <c r="G11" s="21" t="s">
        <v>33</v>
      </c>
      <c r="H11" s="17"/>
      <c r="I11" s="22">
        <v>2.75</v>
      </c>
      <c r="J11" s="23">
        <v>16918752.759999998</v>
      </c>
      <c r="K11" s="23">
        <v>0</v>
      </c>
      <c r="L11" s="23">
        <v>0</v>
      </c>
      <c r="M11" s="23">
        <f>3383000+3383000+3383000+3383000+3386752.76</f>
        <v>16918752.759999998</v>
      </c>
      <c r="N11" s="23">
        <v>0</v>
      </c>
      <c r="O11" s="19">
        <f>J11+L11-M11</f>
        <v>0</v>
      </c>
      <c r="P11" s="23">
        <v>0</v>
      </c>
      <c r="Q11" s="23">
        <v>167.5</v>
      </c>
      <c r="R11" s="23">
        <v>0</v>
      </c>
      <c r="S11" s="23">
        <f>35692.46+22437.67+17595.73+7909.87+1275.83</f>
        <v>84911.56</v>
      </c>
      <c r="T11" s="23">
        <f>167.5+35692.46+22437.67+17595.73+7909.87+1275.83</f>
        <v>85079.06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4265724</v>
      </c>
      <c r="G12" s="21" t="s">
        <v>36</v>
      </c>
      <c r="H12" s="17"/>
      <c r="I12" s="22">
        <v>2.75</v>
      </c>
      <c r="J12" s="23">
        <v>0</v>
      </c>
      <c r="K12" s="23">
        <v>0</v>
      </c>
      <c r="L12" s="23">
        <v>4265724</v>
      </c>
      <c r="M12" s="23">
        <v>0</v>
      </c>
      <c r="N12" s="23">
        <v>0</v>
      </c>
      <c r="O12" s="19">
        <f>J12+L12-M12</f>
        <v>4265724</v>
      </c>
      <c r="P12" s="23">
        <v>0</v>
      </c>
      <c r="Q12" s="23">
        <v>0</v>
      </c>
      <c r="R12" s="23">
        <v>0</v>
      </c>
      <c r="S12" s="23">
        <v>9641.7</v>
      </c>
      <c r="T12" s="23">
        <v>0</v>
      </c>
      <c r="U12" s="19">
        <f>Q12+S12-T12</f>
        <v>9641.7</v>
      </c>
      <c r="V12" s="23">
        <v>0</v>
      </c>
      <c r="W12" s="19">
        <f>O12+U12</f>
        <v>4275365.7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31231137.17</v>
      </c>
      <c r="G13" s="21" t="s">
        <v>39</v>
      </c>
      <c r="H13" s="17"/>
      <c r="I13" s="22">
        <v>2.75</v>
      </c>
      <c r="J13" s="23">
        <v>0</v>
      </c>
      <c r="K13" s="23">
        <v>0</v>
      </c>
      <c r="L13" s="23">
        <v>31231137.17</v>
      </c>
      <c r="M13" s="23">
        <v>0</v>
      </c>
      <c r="N13" s="23">
        <v>0</v>
      </c>
      <c r="O13" s="19">
        <f>J13+L13-M13</f>
        <v>31231137.17</v>
      </c>
      <c r="P13" s="23">
        <v>0</v>
      </c>
      <c r="Q13" s="23">
        <v>0</v>
      </c>
      <c r="R13" s="23">
        <v>0</v>
      </c>
      <c r="S13" s="23">
        <v>70590.93</v>
      </c>
      <c r="T13" s="23">
        <v>0</v>
      </c>
      <c r="U13" s="19">
        <f>Q13+S13-T13</f>
        <v>70590.93</v>
      </c>
      <c r="V13" s="23">
        <v>0</v>
      </c>
      <c r="W13" s="19">
        <f>O13+U13</f>
        <v>31301728.1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66414410.14</v>
      </c>
      <c r="G14" s="25"/>
      <c r="H14" s="25"/>
      <c r="I14" s="25"/>
      <c r="J14" s="25">
        <f aca="true" t="shared" si="0" ref="J14:W14">SUM(J10:J13)</f>
        <v>19118370.759999998</v>
      </c>
      <c r="K14" s="25">
        <f t="shared" si="0"/>
        <v>0</v>
      </c>
      <c r="L14" s="25">
        <f t="shared" si="0"/>
        <v>35496861.17</v>
      </c>
      <c r="M14" s="25">
        <f t="shared" si="0"/>
        <v>19118370.759999998</v>
      </c>
      <c r="N14" s="25">
        <f t="shared" si="0"/>
        <v>0</v>
      </c>
      <c r="O14" s="25">
        <f t="shared" si="0"/>
        <v>35496861.17</v>
      </c>
      <c r="P14" s="25">
        <f t="shared" si="0"/>
        <v>0</v>
      </c>
      <c r="Q14" s="25">
        <f t="shared" si="0"/>
        <v>167.5</v>
      </c>
      <c r="R14" s="25">
        <f t="shared" si="0"/>
        <v>0</v>
      </c>
      <c r="S14" s="25">
        <f t="shared" si="0"/>
        <v>173760.75</v>
      </c>
      <c r="T14" s="25">
        <f t="shared" si="0"/>
        <v>93695.62</v>
      </c>
      <c r="U14" s="25">
        <f t="shared" si="0"/>
        <v>80232.62999999999</v>
      </c>
      <c r="V14" s="25">
        <f t="shared" si="0"/>
        <v>0</v>
      </c>
      <c r="W14" s="25">
        <f t="shared" si="0"/>
        <v>35577093.800000004</v>
      </c>
      <c r="X14" s="25">
        <f>SUM(X10:X13)</f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2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66414410.14</v>
      </c>
      <c r="G18" s="36"/>
      <c r="H18" s="36"/>
      <c r="I18" s="36"/>
      <c r="J18" s="36">
        <f>J14+J17</f>
        <v>19118370.759999998</v>
      </c>
      <c r="K18" s="36">
        <f aca="true" t="shared" si="2" ref="K18:X18">SUM(K14+K17)</f>
        <v>0</v>
      </c>
      <c r="L18" s="36">
        <f t="shared" si="2"/>
        <v>35496861.17</v>
      </c>
      <c r="M18" s="36">
        <f t="shared" si="2"/>
        <v>19118370.759999998</v>
      </c>
      <c r="N18" s="36">
        <f t="shared" si="2"/>
        <v>0</v>
      </c>
      <c r="O18" s="36">
        <f t="shared" si="2"/>
        <v>35496861.17</v>
      </c>
      <c r="P18" s="36">
        <f t="shared" si="2"/>
        <v>0</v>
      </c>
      <c r="Q18" s="36">
        <f t="shared" si="2"/>
        <v>167.5</v>
      </c>
      <c r="R18" s="36">
        <f t="shared" si="2"/>
        <v>0</v>
      </c>
      <c r="S18" s="36">
        <f t="shared" si="2"/>
        <v>173760.75</v>
      </c>
      <c r="T18" s="36">
        <f t="shared" si="2"/>
        <v>93695.62</v>
      </c>
      <c r="U18" s="36">
        <f t="shared" si="2"/>
        <v>80232.62999999999</v>
      </c>
      <c r="V18" s="36">
        <f t="shared" si="2"/>
        <v>0</v>
      </c>
      <c r="W18" s="36">
        <f t="shared" si="2"/>
        <v>35577093.800000004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5" s="43" customFormat="1" ht="15.75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O22" s="42" t="s">
        <v>45</v>
      </c>
    </row>
    <row r="23" spans="1:16" s="45" customFormat="1" ht="32.25" customHeight="1">
      <c r="A23" s="43" t="s">
        <v>46</v>
      </c>
      <c r="B23" s="44"/>
      <c r="C23" s="44"/>
      <c r="D23" s="44"/>
      <c r="E23" s="44"/>
      <c r="F23" s="44"/>
      <c r="G23" s="44"/>
      <c r="H23" s="44"/>
      <c r="I23" s="42"/>
      <c r="J23" s="42"/>
      <c r="K23" s="42"/>
      <c r="L23" s="42"/>
      <c r="M23" s="43"/>
      <c r="N23" s="43"/>
      <c r="O23" s="42" t="s">
        <v>47</v>
      </c>
      <c r="P23" s="43"/>
    </row>
    <row r="24" spans="1:16" s="45" customFormat="1" ht="15.75">
      <c r="A24" s="43" t="s">
        <v>48</v>
      </c>
      <c r="B24" s="44"/>
      <c r="C24" s="44"/>
      <c r="D24" s="44"/>
      <c r="E24" s="44"/>
      <c r="F24" s="44"/>
      <c r="G24" s="44"/>
      <c r="H24" s="44"/>
      <c r="I24" s="42"/>
      <c r="J24" s="42"/>
      <c r="K24" s="42"/>
      <c r="L24" s="42"/>
      <c r="M24" s="43"/>
      <c r="N24" s="43"/>
      <c r="O24" s="42"/>
      <c r="P24" s="43"/>
    </row>
    <row r="25" spans="1:16" s="45" customFormat="1" ht="14.25" customHeight="1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O25" s="43"/>
      <c r="P25" s="43"/>
    </row>
    <row r="26" spans="1:15" ht="15.75">
      <c r="A26" s="43" t="s">
        <v>49</v>
      </c>
      <c r="O26" s="48" t="s">
        <v>50</v>
      </c>
    </row>
    <row r="27" ht="15.75">
      <c r="A27" s="48" t="s">
        <v>48</v>
      </c>
    </row>
    <row r="32" ht="15">
      <c r="B32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2014-10-03T08:59:20Z</dcterms:created>
  <dcterms:modified xsi:type="dcterms:W3CDTF">2014-10-03T08:59:48Z</dcterms:modified>
  <cp:category/>
  <cp:version/>
  <cp:contentType/>
  <cp:contentStatus/>
</cp:coreProperties>
</file>