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1\Отправка\"/>
    </mc:Choice>
  </mc:AlternateContent>
  <bookViews>
    <workbookView xWindow="0" yWindow="0" windowWidth="28800" windowHeight="12000"/>
  </bookViews>
  <sheets>
    <sheet name="01.02.2021" sheetId="1" r:id="rId1"/>
  </sheets>
  <definedNames>
    <definedName name="_xlnm.Print_Area" localSheetId="0">'01.02.2021'!$A$1:$X$28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8" i="1" l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F18" i="1"/>
  <c r="X15" i="1"/>
  <c r="X19" i="1" s="1"/>
  <c r="W15" i="1"/>
  <c r="V15" i="1"/>
  <c r="V19" i="1" s="1"/>
  <c r="U15" i="1"/>
  <c r="T15" i="1"/>
  <c r="T19" i="1" s="1"/>
  <c r="S15" i="1"/>
  <c r="S19" i="1" s="1"/>
  <c r="R15" i="1"/>
  <c r="R19" i="1" s="1"/>
  <c r="Q15" i="1"/>
  <c r="Q19" i="1" s="1"/>
  <c r="P15" i="1"/>
  <c r="P19" i="1" s="1"/>
  <c r="O15" i="1"/>
  <c r="N15" i="1"/>
  <c r="N19" i="1" s="1"/>
  <c r="M15" i="1"/>
  <c r="L15" i="1"/>
  <c r="L19" i="1" s="1"/>
  <c r="K15" i="1"/>
  <c r="K19" i="1" s="1"/>
  <c r="J15" i="1"/>
  <c r="J19" i="1" s="1"/>
  <c r="F15" i="1"/>
  <c r="F19" i="1" s="1"/>
  <c r="X12" i="1"/>
  <c r="V12" i="1"/>
  <c r="T12" i="1"/>
  <c r="S12" i="1"/>
  <c r="R12" i="1"/>
  <c r="Q12" i="1"/>
  <c r="P12" i="1"/>
  <c r="N12" i="1"/>
  <c r="L12" i="1"/>
  <c r="K12" i="1"/>
  <c r="J12" i="1"/>
  <c r="F12" i="1"/>
  <c r="U11" i="1"/>
  <c r="S11" i="1"/>
  <c r="M11" i="1"/>
  <c r="O11" i="1" s="1"/>
  <c r="W11" i="1" s="1"/>
  <c r="U10" i="1"/>
  <c r="U12" i="1" s="1"/>
  <c r="S10" i="1"/>
  <c r="M10" i="1"/>
  <c r="O10" i="1" s="1"/>
  <c r="U19" i="1" l="1"/>
  <c r="O12" i="1"/>
  <c r="W10" i="1"/>
  <c r="W12" i="1" s="1"/>
  <c r="O19" i="1"/>
  <c r="W19" i="1"/>
  <c r="M12" i="1"/>
  <c r="M19" i="1" s="1"/>
</calcChain>
</file>

<file path=xl/sharedStrings.xml><?xml version="1.0" encoding="utf-8"?>
<sst xmlns="http://schemas.openxmlformats.org/spreadsheetml/2006/main" count="52" uniqueCount="45">
  <si>
    <t>Долговая книга муниципального образования Октябрьский район за период с 01.01.2020 года  по  01.02.2021 года</t>
  </si>
  <si>
    <t>№ п/п</t>
  </si>
  <si>
    <t>Дата регистрации</t>
  </si>
  <si>
    <t>Наименование долгового обязательства</t>
  </si>
  <si>
    <t>Дата возникновения обязательства по договору (дата,№)</t>
  </si>
  <si>
    <t>Наименование кредитора (принципала)</t>
  </si>
  <si>
    <t>Объем долгового обязательства  по договору</t>
  </si>
  <si>
    <t>Срок погашения долгового обязательства</t>
  </si>
  <si>
    <t>Форма обеспечения обязательства, номер и дата документа</t>
  </si>
  <si>
    <t>Процентная ставка/ставка купонного дохода</t>
  </si>
  <si>
    <t>Основной долг</t>
  </si>
  <si>
    <t>Проценты, комиссии</t>
  </si>
  <si>
    <t>Остаток долгового обязательства на конец отчетного периода (гр.15+гр.21)</t>
  </si>
  <si>
    <t>В том числе просроченные долговые обязательства (гр.16+гр.22)</t>
  </si>
  <si>
    <t>остаток основного обязательства на начало года</t>
  </si>
  <si>
    <t>в том числе остаток просроченного долгового обязательства</t>
  </si>
  <si>
    <t>образование долгового обязательства за отчетный период</t>
  </si>
  <si>
    <t>погашение долгового обязательства за отчетный период</t>
  </si>
  <si>
    <t>в том числе погашено  просроченного долгового обязательства</t>
  </si>
  <si>
    <t>остаток основного обязательства на конец отчетного периода</t>
  </si>
  <si>
    <t>остаток на начало года</t>
  </si>
  <si>
    <t>в том числе просроченные</t>
  </si>
  <si>
    <t>Начислено</t>
  </si>
  <si>
    <t>Погашено</t>
  </si>
  <si>
    <t>остаток на конец отчетного периода</t>
  </si>
  <si>
    <t>Раздел 1. Договоры и соглашения о получении бюджетных кредитов от бюджетов других уровней  бюджетной системы Российской Федерации</t>
  </si>
  <si>
    <t>1.</t>
  </si>
  <si>
    <t>договор</t>
  </si>
  <si>
    <t>№ 9/01-20-ДЗ от 27.05.2020</t>
  </si>
  <si>
    <t>Департамент финансов ХМАО-Югры</t>
  </si>
  <si>
    <t>2.</t>
  </si>
  <si>
    <t>№ 10/01-20-ДЗ от 27.05.2020</t>
  </si>
  <si>
    <t>Итого по разделу</t>
  </si>
  <si>
    <t>Раздел 2. Договоры и соглашения о получении кредитов от кредитных организаций</t>
  </si>
  <si>
    <t>Раздел 3. Договоры о предоставлении муниципальной гарантии *</t>
  </si>
  <si>
    <t>Итого  муниципальный долг</t>
  </si>
  <si>
    <t>* Исполнение администрацией Октябрьского района своих обязательств по Гарантии ведет к возникновению регрессных требований к получателю кредитных средств</t>
  </si>
  <si>
    <t>Глава Октябрьского района</t>
  </si>
  <si>
    <t>Куташова А.П.</t>
  </si>
  <si>
    <t>Председатель Комитета по управлению муниципальными финансами</t>
  </si>
  <si>
    <t>администрации Октябрьского района</t>
  </si>
  <si>
    <t>Куклина Н.Г.</t>
  </si>
  <si>
    <t>Главный бухгалтер Комитета по управлению</t>
  </si>
  <si>
    <t>муниципальными финансами администрации Октябрьского района</t>
  </si>
  <si>
    <t>Мальгин С.В.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</si>
</sst>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 Cyr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9"/>
      <name val="Times New Roman"/>
      <family val="1"/>
      <charset val="204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name val="Times New Roman"/>
      <family val="1"/>
      <charset val="204"/>
    </font>
    <font>
      <sz val="11.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vertical="center" textRotation="90" wrapText="1"/>
    </xf>
    <xf numFmtId="0" fontId="2" fillId="0" borderId="0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2" xfId="0" applyFont="1" applyBorder="1"/>
    <xf numFmtId="0" fontId="4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 vertical="center"/>
    </xf>
    <xf numFmtId="14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vertical="top" wrapText="1"/>
    </xf>
    <xf numFmtId="4" fontId="4" fillId="0" borderId="2" xfId="0" applyNumberFormat="1" applyFont="1" applyBorder="1" applyAlignment="1">
      <alignment vertical="top"/>
    </xf>
    <xf numFmtId="14" fontId="4" fillId="0" borderId="2" xfId="0" applyNumberFormat="1" applyFont="1" applyBorder="1" applyAlignment="1">
      <alignment horizontal="center" vertical="top" wrapText="1"/>
    </xf>
    <xf numFmtId="0" fontId="4" fillId="0" borderId="2" xfId="0" applyFont="1" applyBorder="1"/>
    <xf numFmtId="0" fontId="4" fillId="0" borderId="2" xfId="0" applyFont="1" applyBorder="1" applyAlignment="1">
      <alignment horizontal="right" vertical="top"/>
    </xf>
    <xf numFmtId="4" fontId="4" fillId="0" borderId="2" xfId="0" applyNumberFormat="1" applyFont="1" applyBorder="1" applyAlignment="1">
      <alignment horizontal="right" vertical="top"/>
    </xf>
    <xf numFmtId="0" fontId="5" fillId="0" borderId="0" xfId="0" applyFont="1"/>
    <xf numFmtId="0" fontId="5" fillId="0" borderId="2" xfId="0" applyFont="1" applyBorder="1" applyAlignment="1">
      <alignment horizontal="center" vertical="top"/>
    </xf>
    <xf numFmtId="4" fontId="4" fillId="0" borderId="2" xfId="0" applyNumberFormat="1" applyFont="1" applyBorder="1"/>
    <xf numFmtId="0" fontId="2" fillId="0" borderId="2" xfId="0" applyFont="1" applyBorder="1" applyAlignment="1">
      <alignment vertical="top" wrapText="1"/>
    </xf>
    <xf numFmtId="4" fontId="3" fillId="0" borderId="2" xfId="0" applyNumberFormat="1" applyFont="1" applyBorder="1" applyAlignment="1">
      <alignment vertical="top" wrapText="1"/>
    </xf>
    <xf numFmtId="4" fontId="4" fillId="0" borderId="2" xfId="0" applyNumberFormat="1" applyFont="1" applyFill="1" applyBorder="1" applyAlignment="1">
      <alignment horizontal="right" vertical="top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2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horizontal="left" vertical="top"/>
    </xf>
    <xf numFmtId="0" fontId="4" fillId="0" borderId="2" xfId="0" applyNumberFormat="1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14" fontId="4" fillId="0" borderId="2" xfId="0" applyNumberFormat="1" applyFont="1" applyBorder="1" applyAlignment="1">
      <alignment horizontal="left" vertical="top"/>
    </xf>
    <xf numFmtId="2" fontId="4" fillId="0" borderId="2" xfId="0" applyNumberFormat="1" applyFont="1" applyBorder="1"/>
    <xf numFmtId="0" fontId="6" fillId="0" borderId="2" xfId="0" applyFont="1" applyBorder="1"/>
    <xf numFmtId="4" fontId="6" fillId="0" borderId="2" xfId="0" applyNumberFormat="1" applyFont="1" applyBorder="1"/>
    <xf numFmtId="0" fontId="7" fillId="0" borderId="0" xfId="0" applyFont="1" applyBorder="1"/>
    <xf numFmtId="4" fontId="7" fillId="0" borderId="0" xfId="0" applyNumberFormat="1" applyFont="1" applyBorder="1"/>
    <xf numFmtId="0" fontId="4" fillId="0" borderId="0" xfId="0" applyFont="1" applyBorder="1"/>
    <xf numFmtId="0" fontId="0" fillId="0" borderId="0" xfId="0" applyBorder="1"/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/>
    <xf numFmtId="0" fontId="8" fillId="0" borderId="0" xfId="0" applyFont="1" applyBorder="1"/>
    <xf numFmtId="0" fontId="8" fillId="0" borderId="0" xfId="0" applyFont="1" applyBorder="1" applyAlignment="1"/>
    <xf numFmtId="4" fontId="8" fillId="0" borderId="0" xfId="0" applyNumberFormat="1" applyFont="1"/>
    <xf numFmtId="0" fontId="8" fillId="0" borderId="0" xfId="0" applyFont="1" applyBorder="1" applyAlignment="1">
      <alignment horizontal="center"/>
    </xf>
    <xf numFmtId="0" fontId="9" fillId="0" borderId="0" xfId="0" applyFont="1"/>
    <xf numFmtId="0" fontId="10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Z32"/>
  <sheetViews>
    <sheetView tabSelected="1" zoomScaleNormal="100" workbookViewId="0">
      <selection activeCell="S24" sqref="S24"/>
    </sheetView>
  </sheetViews>
  <sheetFormatPr defaultRowHeight="12.75" x14ac:dyDescent="0.2"/>
  <cols>
    <col min="1" max="1" width="3.7109375" customWidth="1"/>
    <col min="2" max="2" width="10.28515625" customWidth="1"/>
    <col min="3" max="3" width="9.7109375" customWidth="1"/>
    <col min="4" max="4" width="12.85546875" customWidth="1"/>
    <col min="5" max="5" width="14.140625" customWidth="1"/>
    <col min="6" max="6" width="16" customWidth="1"/>
    <col min="7" max="7" width="12.5703125" customWidth="1"/>
    <col min="8" max="8" width="7.5703125" customWidth="1"/>
    <col min="9" max="9" width="6.7109375" customWidth="1"/>
    <col min="10" max="10" width="14.28515625" bestFit="1" customWidth="1"/>
    <col min="11" max="11" width="7.28515625" bestFit="1" customWidth="1"/>
    <col min="12" max="12" width="15.7109375" customWidth="1"/>
    <col min="13" max="13" width="14.28515625" bestFit="1" customWidth="1"/>
    <col min="14" max="14" width="7.28515625" bestFit="1" customWidth="1"/>
    <col min="15" max="15" width="16.140625" customWidth="1"/>
    <col min="16" max="16" width="7.28515625" bestFit="1" customWidth="1"/>
    <col min="17" max="17" width="11.42578125" customWidth="1"/>
    <col min="18" max="18" width="5.28515625" customWidth="1"/>
    <col min="19" max="19" width="13" customWidth="1"/>
    <col min="20" max="20" width="13.140625" bestFit="1" customWidth="1"/>
    <col min="21" max="21" width="11.85546875" customWidth="1"/>
    <col min="22" max="22" width="5" bestFit="1" customWidth="1"/>
    <col min="23" max="23" width="15.42578125" customWidth="1"/>
    <col min="24" max="24" width="13.28515625" customWidth="1"/>
  </cols>
  <sheetData>
    <row r="2" spans="1:26" s="1" customFormat="1" ht="39" customHeight="1" x14ac:dyDescent="0.25">
      <c r="B2" s="1" t="s">
        <v>0</v>
      </c>
    </row>
    <row r="3" spans="1:26" s="1" customFormat="1" ht="13.5" customHeight="1" x14ac:dyDescent="0.25"/>
    <row r="4" spans="1:26" s="1" customFormat="1" ht="13.5" customHeight="1" x14ac:dyDescent="0.25"/>
    <row r="5" spans="1:26" s="2" customFormat="1" x14ac:dyDescent="0.2"/>
    <row r="6" spans="1:26" s="2" customFormat="1" x14ac:dyDescent="0.2">
      <c r="A6" s="3" t="s">
        <v>1</v>
      </c>
      <c r="B6" s="4" t="s">
        <v>2</v>
      </c>
      <c r="C6" s="4" t="s">
        <v>3</v>
      </c>
      <c r="D6" s="4" t="s">
        <v>4</v>
      </c>
      <c r="E6" s="4" t="s">
        <v>5</v>
      </c>
      <c r="F6" s="4" t="s">
        <v>6</v>
      </c>
      <c r="G6" s="4" t="s">
        <v>7</v>
      </c>
      <c r="H6" s="4" t="s">
        <v>8</v>
      </c>
      <c r="I6" s="4" t="s">
        <v>9</v>
      </c>
      <c r="J6" s="5" t="s">
        <v>10</v>
      </c>
      <c r="K6" s="5"/>
      <c r="L6" s="5"/>
      <c r="M6" s="5"/>
      <c r="N6" s="5"/>
      <c r="O6" s="5"/>
      <c r="P6" s="5"/>
      <c r="Q6" s="5" t="s">
        <v>11</v>
      </c>
      <c r="R6" s="5"/>
      <c r="S6" s="5"/>
      <c r="T6" s="5"/>
      <c r="U6" s="5"/>
      <c r="V6" s="5"/>
      <c r="W6" s="6" t="s">
        <v>12</v>
      </c>
      <c r="X6" s="4" t="s">
        <v>13</v>
      </c>
    </row>
    <row r="7" spans="1:26" s="2" customFormat="1" ht="125.25" customHeight="1" x14ac:dyDescent="0.2">
      <c r="A7" s="7"/>
      <c r="B7" s="4"/>
      <c r="C7" s="4"/>
      <c r="D7" s="4"/>
      <c r="E7" s="4"/>
      <c r="F7" s="4"/>
      <c r="G7" s="4"/>
      <c r="H7" s="4"/>
      <c r="I7" s="4"/>
      <c r="J7" s="8" t="s">
        <v>14</v>
      </c>
      <c r="K7" s="8" t="s">
        <v>15</v>
      </c>
      <c r="L7" s="8" t="s">
        <v>16</v>
      </c>
      <c r="M7" s="8" t="s">
        <v>17</v>
      </c>
      <c r="N7" s="8" t="s">
        <v>18</v>
      </c>
      <c r="O7" s="8" t="s">
        <v>19</v>
      </c>
      <c r="P7" s="9" t="s">
        <v>15</v>
      </c>
      <c r="Q7" s="8" t="s">
        <v>20</v>
      </c>
      <c r="R7" s="8" t="s">
        <v>21</v>
      </c>
      <c r="S7" s="8" t="s">
        <v>22</v>
      </c>
      <c r="T7" s="8" t="s">
        <v>23</v>
      </c>
      <c r="U7" s="8" t="s">
        <v>24</v>
      </c>
      <c r="V7" s="8" t="s">
        <v>21</v>
      </c>
      <c r="W7" s="6"/>
      <c r="X7" s="4"/>
      <c r="Y7" s="10"/>
      <c r="Z7" s="10"/>
    </row>
    <row r="8" spans="1:26" s="2" customFormat="1" x14ac:dyDescent="0.2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1">
        <v>13</v>
      </c>
      <c r="N8" s="11">
        <v>14</v>
      </c>
      <c r="O8" s="11">
        <v>15</v>
      </c>
      <c r="P8" s="11">
        <v>16</v>
      </c>
      <c r="Q8" s="11">
        <v>17</v>
      </c>
      <c r="R8" s="11">
        <v>18</v>
      </c>
      <c r="S8" s="11">
        <v>19</v>
      </c>
      <c r="T8" s="11">
        <v>20</v>
      </c>
      <c r="U8" s="11">
        <v>21</v>
      </c>
      <c r="V8" s="11">
        <v>22</v>
      </c>
      <c r="W8" s="11">
        <v>23</v>
      </c>
      <c r="X8" s="12">
        <v>24</v>
      </c>
      <c r="Y8" s="13"/>
      <c r="Z8" s="10"/>
    </row>
    <row r="9" spans="1:26" s="2" customFormat="1" ht="15" x14ac:dyDescent="0.25">
      <c r="A9" s="14"/>
      <c r="B9" s="15" t="s">
        <v>25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0"/>
      <c r="Z9" s="10"/>
    </row>
    <row r="10" spans="1:26" s="25" customFormat="1" ht="44.25" customHeight="1" x14ac:dyDescent="0.25">
      <c r="A10" s="16" t="s">
        <v>26</v>
      </c>
      <c r="B10" s="17">
        <v>43978</v>
      </c>
      <c r="C10" s="18" t="s">
        <v>27</v>
      </c>
      <c r="D10" s="19" t="s">
        <v>28</v>
      </c>
      <c r="E10" s="19" t="s">
        <v>29</v>
      </c>
      <c r="F10" s="20">
        <v>4134770.5</v>
      </c>
      <c r="G10" s="21">
        <v>44317</v>
      </c>
      <c r="H10" s="22"/>
      <c r="I10" s="23">
        <v>0.1</v>
      </c>
      <c r="J10" s="24">
        <v>2362726</v>
      </c>
      <c r="K10" s="24">
        <v>0</v>
      </c>
      <c r="L10" s="20">
        <v>0</v>
      </c>
      <c r="M10" s="24">
        <f>590681.5</f>
        <v>590681.5</v>
      </c>
      <c r="N10" s="24">
        <v>0</v>
      </c>
      <c r="O10" s="19">
        <f>J10+L10-M10</f>
        <v>1772044.5</v>
      </c>
      <c r="P10" s="24">
        <v>0</v>
      </c>
      <c r="Q10" s="24">
        <v>0</v>
      </c>
      <c r="R10" s="24">
        <v>0</v>
      </c>
      <c r="S10" s="24">
        <f>192.57</f>
        <v>192.57</v>
      </c>
      <c r="T10" s="24">
        <v>0</v>
      </c>
      <c r="U10" s="19">
        <f>Q10+S10-T10</f>
        <v>192.57</v>
      </c>
      <c r="V10" s="24">
        <v>0</v>
      </c>
      <c r="W10" s="19">
        <f>O10+U10</f>
        <v>1772237.07</v>
      </c>
      <c r="X10" s="24">
        <v>0</v>
      </c>
    </row>
    <row r="11" spans="1:26" s="25" customFormat="1" ht="44.25" customHeight="1" x14ac:dyDescent="0.25">
      <c r="A11" s="16" t="s">
        <v>30</v>
      </c>
      <c r="B11" s="17">
        <v>43978</v>
      </c>
      <c r="C11" s="18" t="s">
        <v>27</v>
      </c>
      <c r="D11" s="19" t="s">
        <v>31</v>
      </c>
      <c r="E11" s="19" t="s">
        <v>29</v>
      </c>
      <c r="F11" s="20">
        <v>45826946.200000003</v>
      </c>
      <c r="G11" s="21">
        <v>44317</v>
      </c>
      <c r="H11" s="22"/>
      <c r="I11" s="23">
        <v>0.1</v>
      </c>
      <c r="J11" s="24">
        <v>26185946.200000003</v>
      </c>
      <c r="K11" s="24">
        <v>0</v>
      </c>
      <c r="L11" s="20">
        <v>0</v>
      </c>
      <c r="M11" s="24">
        <f>6547000</f>
        <v>6547000</v>
      </c>
      <c r="N11" s="24">
        <v>0</v>
      </c>
      <c r="O11" s="19">
        <f>J11+L11-M11</f>
        <v>19638946.200000003</v>
      </c>
      <c r="P11" s="24">
        <v>0</v>
      </c>
      <c r="Q11" s="24">
        <v>0</v>
      </c>
      <c r="R11" s="24">
        <v>0</v>
      </c>
      <c r="S11" s="24">
        <f>2134.33</f>
        <v>2134.33</v>
      </c>
      <c r="T11" s="24">
        <v>0</v>
      </c>
      <c r="U11" s="19">
        <f>Q11+S11-T11</f>
        <v>2134.33</v>
      </c>
      <c r="V11" s="24">
        <v>0</v>
      </c>
      <c r="W11" s="19">
        <f>O11+U11</f>
        <v>19641080.530000001</v>
      </c>
      <c r="X11" s="24">
        <v>0</v>
      </c>
    </row>
    <row r="12" spans="1:26" s="25" customFormat="1" ht="14.25" customHeight="1" x14ac:dyDescent="0.25">
      <c r="A12" s="26"/>
      <c r="B12" s="22"/>
      <c r="C12" s="27" t="s">
        <v>32</v>
      </c>
      <c r="D12" s="27"/>
      <c r="E12" s="27"/>
      <c r="F12" s="27">
        <f>SUM(F10:F11)</f>
        <v>49961716.700000003</v>
      </c>
      <c r="G12" s="27"/>
      <c r="H12" s="27"/>
      <c r="I12" s="27"/>
      <c r="J12" s="27">
        <f t="shared" ref="J12:X12" si="0">SUM(J10:J11)</f>
        <v>28548672.200000003</v>
      </c>
      <c r="K12" s="27">
        <f t="shared" si="0"/>
        <v>0</v>
      </c>
      <c r="L12" s="27">
        <f t="shared" si="0"/>
        <v>0</v>
      </c>
      <c r="M12" s="27">
        <f t="shared" si="0"/>
        <v>7137681.5</v>
      </c>
      <c r="N12" s="27">
        <f t="shared" si="0"/>
        <v>0</v>
      </c>
      <c r="O12" s="27">
        <f t="shared" si="0"/>
        <v>21410990.700000003</v>
      </c>
      <c r="P12" s="27">
        <f t="shared" si="0"/>
        <v>0</v>
      </c>
      <c r="Q12" s="27">
        <f t="shared" si="0"/>
        <v>0</v>
      </c>
      <c r="R12" s="27">
        <f t="shared" si="0"/>
        <v>0</v>
      </c>
      <c r="S12" s="27">
        <f t="shared" si="0"/>
        <v>2326.9</v>
      </c>
      <c r="T12" s="27">
        <f t="shared" si="0"/>
        <v>0</v>
      </c>
      <c r="U12" s="27">
        <f t="shared" si="0"/>
        <v>2326.9</v>
      </c>
      <c r="V12" s="27">
        <f t="shared" si="0"/>
        <v>0</v>
      </c>
      <c r="W12" s="27">
        <f t="shared" si="0"/>
        <v>21413317.600000001</v>
      </c>
      <c r="X12" s="27">
        <f t="shared" si="0"/>
        <v>0</v>
      </c>
    </row>
    <row r="13" spans="1:26" s="25" customFormat="1" ht="15" customHeight="1" x14ac:dyDescent="0.25">
      <c r="A13" s="26"/>
      <c r="B13" s="15" t="s">
        <v>33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</row>
    <row r="14" spans="1:26" s="25" customFormat="1" ht="24.75" customHeight="1" x14ac:dyDescent="0.25">
      <c r="A14" s="26" t="s">
        <v>26</v>
      </c>
      <c r="B14" s="22"/>
      <c r="C14" s="28"/>
      <c r="D14" s="29"/>
      <c r="E14" s="19"/>
      <c r="F14" s="20"/>
      <c r="G14" s="21"/>
      <c r="H14" s="22"/>
      <c r="I14" s="23"/>
      <c r="J14" s="24"/>
      <c r="K14" s="24"/>
      <c r="L14" s="24"/>
      <c r="M14" s="24"/>
      <c r="N14" s="24"/>
      <c r="O14" s="19"/>
      <c r="P14" s="24"/>
      <c r="Q14" s="24"/>
      <c r="R14" s="24"/>
      <c r="S14" s="30"/>
      <c r="T14" s="24"/>
      <c r="U14" s="19"/>
      <c r="V14" s="24"/>
      <c r="W14" s="19"/>
      <c r="X14" s="24"/>
    </row>
    <row r="15" spans="1:26" s="2" customFormat="1" ht="15" x14ac:dyDescent="0.25">
      <c r="A15" s="14"/>
      <c r="B15" s="27"/>
      <c r="C15" s="27" t="s">
        <v>32</v>
      </c>
      <c r="D15" s="27"/>
      <c r="E15" s="27"/>
      <c r="F15" s="27">
        <f>F14</f>
        <v>0</v>
      </c>
      <c r="G15" s="27"/>
      <c r="H15" s="27"/>
      <c r="I15" s="27"/>
      <c r="J15" s="27">
        <f>J14</f>
        <v>0</v>
      </c>
      <c r="K15" s="27">
        <f t="shared" ref="K15:X15" si="1">K14</f>
        <v>0</v>
      </c>
      <c r="L15" s="27">
        <f t="shared" si="1"/>
        <v>0</v>
      </c>
      <c r="M15" s="27">
        <f t="shared" si="1"/>
        <v>0</v>
      </c>
      <c r="N15" s="27">
        <f t="shared" si="1"/>
        <v>0</v>
      </c>
      <c r="O15" s="27">
        <f t="shared" si="1"/>
        <v>0</v>
      </c>
      <c r="P15" s="27">
        <f t="shared" si="1"/>
        <v>0</v>
      </c>
      <c r="Q15" s="27">
        <f t="shared" si="1"/>
        <v>0</v>
      </c>
      <c r="R15" s="27">
        <f t="shared" si="1"/>
        <v>0</v>
      </c>
      <c r="S15" s="27">
        <f t="shared" si="1"/>
        <v>0</v>
      </c>
      <c r="T15" s="27">
        <f t="shared" si="1"/>
        <v>0</v>
      </c>
      <c r="U15" s="27">
        <f t="shared" si="1"/>
        <v>0</v>
      </c>
      <c r="V15" s="27">
        <f t="shared" si="1"/>
        <v>0</v>
      </c>
      <c r="W15" s="27">
        <f t="shared" si="1"/>
        <v>0</v>
      </c>
      <c r="X15" s="27">
        <f t="shared" si="1"/>
        <v>0</v>
      </c>
      <c r="Y15" s="10"/>
      <c r="Z15" s="10"/>
    </row>
    <row r="16" spans="1:26" s="2" customFormat="1" ht="15" x14ac:dyDescent="0.25">
      <c r="A16" s="14"/>
      <c r="B16" s="31" t="s">
        <v>34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3"/>
      <c r="Y16" s="10"/>
      <c r="Z16" s="10"/>
    </row>
    <row r="17" spans="1:26" s="2" customFormat="1" ht="15" customHeight="1" x14ac:dyDescent="0.25">
      <c r="A17" s="34"/>
      <c r="B17" s="22"/>
      <c r="C17" s="35"/>
      <c r="D17" s="36"/>
      <c r="E17" s="37"/>
      <c r="F17" s="24"/>
      <c r="G17" s="38"/>
      <c r="H17" s="37"/>
      <c r="I17" s="23"/>
      <c r="J17" s="24"/>
      <c r="K17" s="24"/>
      <c r="L17" s="24"/>
      <c r="M17" s="24"/>
      <c r="N17" s="24"/>
      <c r="O17" s="19"/>
      <c r="P17" s="24"/>
      <c r="Q17" s="24"/>
      <c r="R17" s="24"/>
      <c r="S17" s="24"/>
      <c r="T17" s="24"/>
      <c r="U17" s="24"/>
      <c r="V17" s="24"/>
      <c r="W17" s="24"/>
      <c r="X17" s="24"/>
      <c r="Y17" s="10"/>
      <c r="Z17" s="10"/>
    </row>
    <row r="18" spans="1:26" s="2" customFormat="1" ht="15" x14ac:dyDescent="0.25">
      <c r="A18" s="14"/>
      <c r="B18" s="22"/>
      <c r="C18" s="22" t="s">
        <v>32</v>
      </c>
      <c r="D18" s="22"/>
      <c r="E18" s="22"/>
      <c r="F18" s="27">
        <f>SUM(F17:F17)</f>
        <v>0</v>
      </c>
      <c r="G18" s="39"/>
      <c r="H18" s="39"/>
      <c r="I18" s="39"/>
      <c r="J18" s="27">
        <f>SUM(J17:J17)</f>
        <v>0</v>
      </c>
      <c r="K18" s="27">
        <f t="shared" ref="K18:X18" si="2">SUM(K17:K17)</f>
        <v>0</v>
      </c>
      <c r="L18" s="27">
        <f>SUM(L17:L17)</f>
        <v>0</v>
      </c>
      <c r="M18" s="27">
        <f t="shared" si="2"/>
        <v>0</v>
      </c>
      <c r="N18" s="27">
        <f t="shared" si="2"/>
        <v>0</v>
      </c>
      <c r="O18" s="27">
        <f t="shared" si="2"/>
        <v>0</v>
      </c>
      <c r="P18" s="27">
        <f t="shared" si="2"/>
        <v>0</v>
      </c>
      <c r="Q18" s="27">
        <f t="shared" si="2"/>
        <v>0</v>
      </c>
      <c r="R18" s="27">
        <f t="shared" si="2"/>
        <v>0</v>
      </c>
      <c r="S18" s="27">
        <f t="shared" si="2"/>
        <v>0</v>
      </c>
      <c r="T18" s="27">
        <f t="shared" si="2"/>
        <v>0</v>
      </c>
      <c r="U18" s="27">
        <f t="shared" si="2"/>
        <v>0</v>
      </c>
      <c r="V18" s="27">
        <f t="shared" si="2"/>
        <v>0</v>
      </c>
      <c r="W18" s="27">
        <f t="shared" si="2"/>
        <v>0</v>
      </c>
      <c r="X18" s="27">
        <f t="shared" si="2"/>
        <v>0</v>
      </c>
    </row>
    <row r="19" spans="1:26" s="2" customFormat="1" ht="15" x14ac:dyDescent="0.25">
      <c r="A19" s="14"/>
      <c r="B19" s="22"/>
      <c r="C19" s="40" t="s">
        <v>35</v>
      </c>
      <c r="D19" s="40"/>
      <c r="E19" s="40"/>
      <c r="F19" s="41">
        <f>SUM(F15+F18+F12)</f>
        <v>49961716.700000003</v>
      </c>
      <c r="G19" s="41"/>
      <c r="H19" s="41"/>
      <c r="I19" s="41"/>
      <c r="J19" s="41">
        <f>J15+J18+J12</f>
        <v>28548672.200000003</v>
      </c>
      <c r="K19" s="41">
        <f>SUM(K15+K18)</f>
        <v>0</v>
      </c>
      <c r="L19" s="41">
        <f>SUM(L15+L18+L12)</f>
        <v>0</v>
      </c>
      <c r="M19" s="41">
        <f t="shared" ref="M19:X19" si="3">SUM(M15+M18+M12)</f>
        <v>7137681.5</v>
      </c>
      <c r="N19" s="41">
        <f t="shared" si="3"/>
        <v>0</v>
      </c>
      <c r="O19" s="41">
        <f t="shared" si="3"/>
        <v>21410990.700000003</v>
      </c>
      <c r="P19" s="41">
        <f t="shared" si="3"/>
        <v>0</v>
      </c>
      <c r="Q19" s="41">
        <f t="shared" si="3"/>
        <v>0</v>
      </c>
      <c r="R19" s="41">
        <f t="shared" si="3"/>
        <v>0</v>
      </c>
      <c r="S19" s="41">
        <f t="shared" si="3"/>
        <v>2326.9</v>
      </c>
      <c r="T19" s="41">
        <f t="shared" si="3"/>
        <v>0</v>
      </c>
      <c r="U19" s="41">
        <f t="shared" si="3"/>
        <v>2326.9</v>
      </c>
      <c r="V19" s="41">
        <f t="shared" si="3"/>
        <v>0</v>
      </c>
      <c r="W19" s="41">
        <f t="shared" si="3"/>
        <v>21413317.600000001</v>
      </c>
      <c r="X19" s="41">
        <f t="shared" si="3"/>
        <v>0</v>
      </c>
    </row>
    <row r="20" spans="1:26" s="2" customFormat="1" x14ac:dyDescent="0.2">
      <c r="A20" s="10"/>
      <c r="B20" s="10"/>
      <c r="C20" s="42"/>
      <c r="D20" s="42"/>
      <c r="E20" s="42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</row>
    <row r="21" spans="1:26" s="2" customFormat="1" ht="15" x14ac:dyDescent="0.25">
      <c r="A21" s="10"/>
      <c r="B21" s="44" t="s">
        <v>36</v>
      </c>
      <c r="C21" s="42"/>
      <c r="D21" s="42"/>
      <c r="E21" s="42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</row>
    <row r="22" spans="1:26" ht="21" customHeight="1" x14ac:dyDescent="0.2">
      <c r="A22" s="45"/>
      <c r="B22" s="45"/>
    </row>
    <row r="23" spans="1:26" s="49" customFormat="1" ht="25.5" customHeight="1" x14ac:dyDescent="0.25">
      <c r="A23" s="46" t="s">
        <v>37</v>
      </c>
      <c r="B23" s="46"/>
      <c r="C23" s="46"/>
      <c r="D23" s="46"/>
      <c r="E23" s="46"/>
      <c r="F23" s="46"/>
      <c r="G23" s="46"/>
      <c r="H23" s="46"/>
      <c r="I23" s="47"/>
      <c r="J23" s="47"/>
      <c r="K23" s="47"/>
      <c r="L23" s="47"/>
      <c r="M23" s="48"/>
      <c r="N23" s="48"/>
      <c r="O23" s="47" t="s">
        <v>38</v>
      </c>
      <c r="P23" s="48"/>
    </row>
    <row r="24" spans="1:26" s="49" customFormat="1" ht="35.25" customHeight="1" x14ac:dyDescent="0.25">
      <c r="A24" s="48" t="s">
        <v>39</v>
      </c>
      <c r="B24" s="50"/>
      <c r="C24" s="50"/>
      <c r="D24" s="50"/>
      <c r="E24" s="50"/>
      <c r="F24" s="50"/>
      <c r="G24" s="50"/>
      <c r="H24" s="50"/>
      <c r="I24" s="47"/>
      <c r="J24" s="47"/>
      <c r="K24" s="47"/>
      <c r="L24" s="47"/>
      <c r="M24" s="48"/>
      <c r="N24" s="48"/>
      <c r="P24" s="48"/>
    </row>
    <row r="25" spans="1:26" s="49" customFormat="1" ht="14.25" customHeight="1" x14ac:dyDescent="0.25">
      <c r="A25" s="48" t="s">
        <v>40</v>
      </c>
      <c r="B25" s="50"/>
      <c r="C25" s="50"/>
      <c r="D25" s="50"/>
      <c r="E25" s="50"/>
      <c r="F25" s="50"/>
      <c r="G25" s="50"/>
      <c r="H25" s="50"/>
      <c r="I25" s="47"/>
      <c r="J25" s="47"/>
      <c r="K25" s="47"/>
      <c r="L25" s="47"/>
      <c r="M25" s="48"/>
      <c r="N25" s="48"/>
      <c r="O25" s="47" t="s">
        <v>41</v>
      </c>
      <c r="P25" s="48"/>
    </row>
    <row r="26" spans="1:26" ht="15.75" x14ac:dyDescent="0.25">
      <c r="A26" s="48"/>
      <c r="B26" s="48"/>
      <c r="C26" s="51"/>
      <c r="D26" s="48"/>
      <c r="E26" s="48"/>
      <c r="F26" s="52"/>
      <c r="G26" s="48"/>
      <c r="H26" s="48"/>
      <c r="I26" s="51"/>
      <c r="J26" s="51"/>
      <c r="K26" s="51"/>
      <c r="L26" s="48"/>
      <c r="M26" s="48"/>
      <c r="N26" s="49"/>
      <c r="O26" s="47"/>
      <c r="P26" s="48"/>
    </row>
    <row r="27" spans="1:26" ht="15.75" x14ac:dyDescent="0.25">
      <c r="A27" s="48" t="s">
        <v>42</v>
      </c>
      <c r="O27" s="48"/>
    </row>
    <row r="28" spans="1:26" ht="15.75" x14ac:dyDescent="0.25">
      <c r="A28" s="53" t="s">
        <v>43</v>
      </c>
      <c r="O28" s="53" t="s">
        <v>44</v>
      </c>
    </row>
    <row r="32" spans="1:26" ht="15" x14ac:dyDescent="0.25">
      <c r="B32" s="54"/>
    </row>
  </sheetData>
  <mergeCells count="17">
    <mergeCell ref="X6:X7"/>
    <mergeCell ref="B9:X9"/>
    <mergeCell ref="B13:X13"/>
    <mergeCell ref="B16:X16"/>
    <mergeCell ref="A23:H23"/>
    <mergeCell ref="G6:G7"/>
    <mergeCell ref="H6:H7"/>
    <mergeCell ref="I6:I7"/>
    <mergeCell ref="J6:P6"/>
    <mergeCell ref="Q6:V6"/>
    <mergeCell ref="W6:W7"/>
    <mergeCell ref="A6:A7"/>
    <mergeCell ref="B6:B7"/>
    <mergeCell ref="C6:C7"/>
    <mergeCell ref="D6:D7"/>
    <mergeCell ref="E6:E7"/>
    <mergeCell ref="F6:F7"/>
  </mergeCells>
  <pageMargins left="0.19685039370078741" right="0" top="0.59055118110236227" bottom="0.59055118110236227" header="0" footer="0"/>
  <pageSetup paperSize="9" scale="5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01.02.2021</vt:lpstr>
      <vt:lpstr>'01.02.2021'!Область_печати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2021-03-15T04:57:01Z</dcterms:created>
  <dcterms:modified xsi:type="dcterms:W3CDTF">2021-03-15T04:57:15Z</dcterms:modified>
</cp:coreProperties>
</file>