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04.19" sheetId="1" r:id="rId1"/>
  </sheets>
  <definedNames>
    <definedName name="_xlnm.Print_Area" localSheetId="0">'01.04.19'!$A$1:$X$28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T11" i="1"/>
  <c r="S11" i="1"/>
  <c r="U11" i="1" s="1"/>
  <c r="M11" i="1"/>
  <c r="O11" i="1" s="1"/>
  <c r="T10" i="1"/>
  <c r="T12" i="1" s="1"/>
  <c r="S10" i="1"/>
  <c r="S12" i="1" s="1"/>
  <c r="M10" i="1"/>
  <c r="O10" i="1" s="1"/>
  <c r="O12" i="1" l="1"/>
  <c r="O19" i="1"/>
  <c r="W11" i="1"/>
  <c r="T19" i="1"/>
  <c r="U10" i="1"/>
  <c r="U12" i="1" s="1"/>
  <c r="U19" i="1" s="1"/>
  <c r="M12" i="1"/>
  <c r="M19" i="1" s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<sst xmlns="http://schemas.openxmlformats.org/spreadsheetml/2006/main" count="52" uniqueCount="45">
  <si>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01.01.2019 года  по  01.04.2019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</si>
  <si>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</si>
  <si>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</si>
  <si>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</si>
  <si>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</si>
  <si>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</si>
  <si>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</si>
  <si>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</si>
  <si>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</si>
  <si>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</si>
  <si>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</si>
  <si>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</si>
  <si>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</si>
  <si>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</si>
  <si>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</si>
  <si>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</si>
  <si>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</si>
  <si>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</si>
  <si>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</si>
  <si>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</si>
  <si>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</si>
  <si>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</si>
  <si>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</si>
  <si>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</si>
  <si>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</si>
  <si>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</si>
  <si>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</si>
  <si>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</si>
  <si>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</si>
  <si>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</si>
  <si>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</si>
  <si>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</si>
  <si>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</si>
  <si>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</si>
  <si>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</si>
  <si>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</si>
  <si>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</si>
  <si>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</si>
  <si>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</si>
  <si>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</si>
  <si>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</si>
  <si>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</si>
  <si>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</si>
  <si>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</si>
  <si>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Заворотынская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</si>
</sst>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U11" sqref="U11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" customWidth="1"/>
    <col min="12" max="12" width="15.7109375" customWidth="1"/>
    <col min="13" max="13" width="14.28515625" bestFit="1" customWidth="1"/>
    <col min="14" max="14" width="6.85546875" customWidth="1"/>
    <col min="15" max="15" width="16.140625" customWidth="1"/>
    <col min="16" max="16" width="6.7109375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7.140625" customWidth="1"/>
    <col min="23" max="23" width="15.42578125" customWidth="1"/>
    <col min="24" max="24" width="11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</f>
        <v>3570000</v>
      </c>
      <c r="N10" s="23">
        <v>0</v>
      </c>
      <c r="O10" s="19">
        <f>J10+L10-M10</f>
        <v>1186512</v>
      </c>
      <c r="P10" s="23">
        <v>0</v>
      </c>
      <c r="Q10" s="23">
        <v>0</v>
      </c>
      <c r="R10" s="23">
        <v>0</v>
      </c>
      <c r="S10" s="23">
        <f>361.6+208.39+104.03</f>
        <v>674.02</v>
      </c>
      <c r="T10" s="23">
        <f>361.6+208.39</f>
        <v>569.99</v>
      </c>
      <c r="U10" s="19">
        <f>Q10+S10-T10</f>
        <v>104.02999999999997</v>
      </c>
      <c r="V10" s="23"/>
      <c r="W10" s="19">
        <f>O10+U10</f>
        <v>1186616.03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</f>
        <v>21000000</v>
      </c>
      <c r="N11" s="23">
        <v>0</v>
      </c>
      <c r="O11" s="19">
        <f>J11+L11-M11</f>
        <v>6729014.6199999973</v>
      </c>
      <c r="P11" s="23">
        <v>0</v>
      </c>
      <c r="Q11" s="23">
        <v>0</v>
      </c>
      <c r="R11" s="23">
        <v>0</v>
      </c>
      <c r="S11" s="23">
        <f>2105.75+1206.6+590.68</f>
        <v>3903.0299999999997</v>
      </c>
      <c r="T11" s="23">
        <f>2105.75+1206.6</f>
        <v>3312.35</v>
      </c>
      <c r="U11" s="19">
        <f>Q11+S11-T11</f>
        <v>590.67999999999984</v>
      </c>
      <c r="V11" s="23"/>
      <c r="W11" s="19">
        <f>O11+U11</f>
        <v>6729605.299999997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57055526.619999997</v>
      </c>
      <c r="G12" s="25"/>
      <c r="H12" s="25"/>
      <c r="I12" s="25"/>
      <c r="J12" s="25">
        <f t="shared" ref="J12:X12" si="0">SUM(J10:J11)</f>
        <v>32485526.619999997</v>
      </c>
      <c r="K12" s="25">
        <f t="shared" si="0"/>
        <v>0</v>
      </c>
      <c r="L12" s="25">
        <f t="shared" si="0"/>
        <v>0</v>
      </c>
      <c r="M12" s="25">
        <f t="shared" si="0"/>
        <v>24570000</v>
      </c>
      <c r="N12" s="25">
        <f t="shared" si="0"/>
        <v>0</v>
      </c>
      <c r="O12" s="25">
        <f t="shared" si="0"/>
        <v>7915526.6199999973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4577.0499999999993</v>
      </c>
      <c r="T12" s="25">
        <f t="shared" si="0"/>
        <v>3882.34</v>
      </c>
      <c r="U12" s="25">
        <f t="shared" si="0"/>
        <v>694.70999999999981</v>
      </c>
      <c r="V12" s="25">
        <f t="shared" si="0"/>
        <v>0</v>
      </c>
      <c r="W12" s="25">
        <f t="shared" si="0"/>
        <v>7916221.3299999973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57055526.619999997</v>
      </c>
      <c r="G19" s="39"/>
      <c r="H19" s="39"/>
      <c r="I19" s="39"/>
      <c r="J19" s="39">
        <f>J15+J18+J12</f>
        <v>32485526.619999997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24570000</v>
      </c>
      <c r="N19" s="39">
        <f t="shared" si="3"/>
        <v>0</v>
      </c>
      <c r="O19" s="39">
        <f t="shared" si="3"/>
        <v>7915526.6199999973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4577.0499999999993</v>
      </c>
      <c r="T19" s="39">
        <f t="shared" si="3"/>
        <v>3882.34</v>
      </c>
      <c r="U19" s="39">
        <f t="shared" si="3"/>
        <v>694.70999999999981</v>
      </c>
      <c r="V19" s="39">
        <f t="shared" si="3"/>
        <v>0</v>
      </c>
      <c r="W19" s="39">
        <f t="shared" si="3"/>
        <v>7916221.3299999973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01.04.19</vt:lpstr>
      <vt:lpstr>'01.04.19'!Область_печати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2019-05-20T06:22:31Z</dcterms:created>
  <dcterms:modified xsi:type="dcterms:W3CDTF">2019-05-20T06:22:49Z</dcterms:modified>
</cp:coreProperties>
</file>