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05" tabRatio="722" firstSheet="3" activeTab="5"/>
  </bookViews>
  <sheets>
    <sheet name="Теплоснабжение - развер.форма" sheetId="1" r:id="rId1"/>
    <sheet name="Теплоснабжение - краткая форма" sheetId="6" r:id="rId2"/>
    <sheet name="ХВС - развер.форма" sheetId="7" r:id="rId3"/>
    <sheet name="ХВС - краткая форма" sheetId="8" r:id="rId4"/>
    <sheet name="Водоотведение - развер.форма" sheetId="9" r:id="rId5"/>
    <sheet name="Водоотведение - краткая форма" sheetId="10" r:id="rId6"/>
  </sheets>
  <definedNames>
    <definedName name="_xlnm.Print_Area" localSheetId="0">'Теплоснабжение - развер.форма'!$A$1:$Y$27</definedName>
  </definedNames>
  <calcPr calcId="162913"/>
</workbook>
</file>

<file path=xl/calcChain.xml><?xml version="1.0" encoding="utf-8"?>
<calcChain xmlns="http://schemas.openxmlformats.org/spreadsheetml/2006/main">
  <c r="G174" i="8" l="1"/>
  <c r="G197" i="6"/>
  <c r="G196" i="6"/>
  <c r="G194" i="6"/>
  <c r="G174" i="10"/>
  <c r="G173" i="10"/>
  <c r="G172" i="10"/>
  <c r="G171" i="10"/>
  <c r="G168" i="10"/>
  <c r="G195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8" i="8"/>
  <c r="G151" i="10" l="1"/>
  <c r="G150" i="10"/>
  <c r="G149" i="10"/>
  <c r="G148" i="10"/>
  <c r="G145" i="10"/>
  <c r="G128" i="10"/>
  <c r="G127" i="10"/>
  <c r="G126" i="10"/>
  <c r="G125" i="10"/>
  <c r="G122" i="10"/>
  <c r="G105" i="10"/>
  <c r="G104" i="10"/>
  <c r="G103" i="10"/>
  <c r="G102" i="10"/>
  <c r="G99" i="10"/>
  <c r="G82" i="10"/>
  <c r="G81" i="10"/>
  <c r="G80" i="10"/>
  <c r="G79" i="10"/>
  <c r="G76" i="10"/>
  <c r="G59" i="10"/>
  <c r="G58" i="10"/>
  <c r="G57" i="10"/>
  <c r="G56" i="10"/>
  <c r="G53" i="10"/>
  <c r="G36" i="10"/>
  <c r="G35" i="10"/>
  <c r="G34" i="10"/>
  <c r="G33" i="10"/>
  <c r="G30" i="10"/>
  <c r="G171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4" i="8"/>
  <c r="G150" i="8"/>
  <c r="G147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0" i="8"/>
  <c r="G126" i="8"/>
  <c r="G123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6" i="8"/>
  <c r="G102" i="8"/>
  <c r="G99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2" i="8"/>
  <c r="G78" i="8"/>
  <c r="G75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8" i="8"/>
  <c r="G54" i="8"/>
  <c r="G51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4" i="8"/>
  <c r="G30" i="8"/>
  <c r="G172" i="6"/>
  <c r="G171" i="6"/>
  <c r="G169" i="6"/>
  <c r="G165" i="6"/>
  <c r="G158" i="6"/>
  <c r="G147" i="6"/>
  <c r="G146" i="6"/>
  <c r="G144" i="6"/>
  <c r="G140" i="6"/>
  <c r="G133" i="6"/>
  <c r="G122" i="6"/>
  <c r="G121" i="6"/>
  <c r="G119" i="6"/>
  <c r="G115" i="6"/>
  <c r="G108" i="6"/>
  <c r="G97" i="6"/>
  <c r="G96" i="6"/>
  <c r="G94" i="6"/>
  <c r="G90" i="6"/>
  <c r="G83" i="6"/>
  <c r="G72" i="6"/>
  <c r="G71" i="6"/>
  <c r="G69" i="6"/>
  <c r="G65" i="6"/>
  <c r="G58" i="6"/>
  <c r="G47" i="6"/>
  <c r="G46" i="6"/>
  <c r="G44" i="6"/>
  <c r="G40" i="6"/>
  <c r="G33" i="6"/>
  <c r="G14" i="8"/>
  <c r="G24" i="8"/>
  <c r="G15" i="6"/>
  <c r="G17" i="8"/>
  <c r="G8" i="6"/>
  <c r="G7" i="10"/>
  <c r="G20" i="8"/>
  <c r="G22" i="8"/>
  <c r="G18" i="8"/>
  <c r="G19" i="8"/>
  <c r="G21" i="8"/>
  <c r="G22" i="6"/>
  <c r="G21" i="6"/>
  <c r="G19" i="6"/>
  <c r="G6" i="8"/>
  <c r="G12" i="10"/>
  <c r="G12" i="8"/>
  <c r="G13" i="10"/>
  <c r="G16" i="8"/>
  <c r="G15" i="8"/>
  <c r="G13" i="8"/>
  <c r="G11" i="10"/>
  <c r="G10" i="10"/>
  <c r="G10" i="8"/>
  <c r="G25" i="8"/>
  <c r="G23" i="8"/>
  <c r="G27" i="8"/>
</calcChain>
</file>

<file path=xl/sharedStrings.xml><?xml version="1.0" encoding="utf-8"?>
<sst xmlns="http://schemas.openxmlformats.org/spreadsheetml/2006/main" count="3488" uniqueCount="155">
  <si>
    <t>Муниципальное образование</t>
  </si>
  <si>
    <t>Юридическое лицо</t>
  </si>
  <si>
    <t>Номер договора об осуществлении технологического присоединения</t>
  </si>
  <si>
    <t>Дата поступления заявки</t>
  </si>
  <si>
    <t>Направление проекта договора</t>
  </si>
  <si>
    <t>Заключение договора</t>
  </si>
  <si>
    <t>Исполнение ТУ сетевой организацией</t>
  </si>
  <si>
    <t>Исполнение ТУ заявителем</t>
  </si>
  <si>
    <t>Исполнение договора (подписание актов об осуществлении тех.присоединения)</t>
  </si>
  <si>
    <t>Общее кол-во дней на технологическое присоединение</t>
  </si>
  <si>
    <t>Стоимость, руб.</t>
  </si>
  <si>
    <t>Подача заявки через интерент, да/нет</t>
  </si>
  <si>
    <t>Подача заявки через МФЦ, да/нет</t>
  </si>
  <si>
    <t>Примечание</t>
  </si>
  <si>
    <t>наименование</t>
  </si>
  <si>
    <t>контактные данные</t>
  </si>
  <si>
    <t>ОГРН</t>
  </si>
  <si>
    <t>дата направления проекта договора</t>
  </si>
  <si>
    <t>количество дней с даты поступления заявки до даты направления проекта договора заявителю</t>
  </si>
  <si>
    <t>кол-во дней нахождения проекта договора на рассмотрении у заявителя (с учетом почтового отправления)</t>
  </si>
  <si>
    <t>дата заключения договора</t>
  </si>
  <si>
    <t>количество дней с даты поступления заявки до даты заключения договора</t>
  </si>
  <si>
    <t>дата исполнения ТУ</t>
  </si>
  <si>
    <t>количество дней с даты заключения договора до даты исполнения ТУ</t>
  </si>
  <si>
    <t>дата исполнения договора</t>
  </si>
  <si>
    <t>количество дней с даты исполнения ТУ обеими сторонами до даты исполнения договора</t>
  </si>
  <si>
    <t>нарушение сроков со заявителя (причины, этапы, кол-во дней)</t>
  </si>
  <si>
    <t>№ п/п МО</t>
  </si>
  <si>
    <t>нарушение сроков со стороны ресурсоснабжающей организации (причины, этапы, кол-во дней)</t>
  </si>
  <si>
    <t>№ п/п</t>
  </si>
  <si>
    <t>Теплоисточник (наименование объекта)</t>
  </si>
  <si>
    <t>Количество исполненных заявок подключения (технологическое присоединение), шт</t>
  </si>
  <si>
    <t>Количество поданных заявок подключения (технологическое присоединение), шт</t>
  </si>
  <si>
    <t>Резерв мощности на источнике теплоснабжения (доступная мощность), Гкал/ч</t>
  </si>
  <si>
    <t>Ссылка на интернет ресурс ресурсоснабжающей/ теплосетевой о размещении доступной мощности на источнике теплоснабжения</t>
  </si>
  <si>
    <t>Присоединяемая мощность, Гкал/ч</t>
  </si>
  <si>
    <t>Наличие на сайтах ресурсоснабжающих организаций актуальной (поквартальной) информации за  период с 01.01.2018 по 01.10.2019</t>
  </si>
  <si>
    <t>Муниципальное образование/ пгт, сп</t>
  </si>
  <si>
    <t>Источник водоснабжения (наименование объекта)</t>
  </si>
  <si>
    <t>Ссылка на интернет ресурс ресурсоснабжающей/ теплосетевой о размещении доступной мощности на источнике водоснабжения</t>
  </si>
  <si>
    <t>Количество заявок подключения (технологического присоединения), по которым принято решение об отказе в подключении (технологическом присоединении) / (указание причин), шт/пояснение</t>
  </si>
  <si>
    <t>8 (3462)518-191</t>
  </si>
  <si>
    <t>-</t>
  </si>
  <si>
    <t>8 (3462)51-78-56</t>
  </si>
  <si>
    <t>13 (3462)518-192</t>
  </si>
  <si>
    <t>Присоединяемая мощность, м3/сут</t>
  </si>
  <si>
    <t>Источник водоотведения (наименование объекта)</t>
  </si>
  <si>
    <t>отсутствует</t>
  </si>
  <si>
    <t>1 квартал 2018г</t>
  </si>
  <si>
    <t>2 квартал 2018г</t>
  </si>
  <si>
    <t>3 квартал 2018г</t>
  </si>
  <si>
    <t>4 квартал 2018г</t>
  </si>
  <si>
    <t>1 квартал 2019г</t>
  </si>
  <si>
    <t>2 квартал 2019г</t>
  </si>
  <si>
    <t>3 квартал 2019г</t>
  </si>
  <si>
    <t>Резерв на источнике водоснабжения, тыс. м3/сут</t>
  </si>
  <si>
    <t>котельная №№1,2,3</t>
  </si>
  <si>
    <t>котельная №1</t>
  </si>
  <si>
    <t>_</t>
  </si>
  <si>
    <t>Октябрьский район/пгт. Приобье</t>
  </si>
  <si>
    <t>Октябрьский район/пгт. Талинка</t>
  </si>
  <si>
    <t>Октябрьский район/пгт. Октябрьское</t>
  </si>
  <si>
    <t>Октябрьский район/пгт. Андра</t>
  </si>
  <si>
    <t>Октябрьский район/п. Кормужиханка</t>
  </si>
  <si>
    <t>Октябрьский район/с. Большой Камень</t>
  </si>
  <si>
    <t>Октябрьский район/п. Унъюган</t>
  </si>
  <si>
    <t>Октябрьский район/с. Перегребное</t>
  </si>
  <si>
    <t>Октябрьский район/д. Чемаши</t>
  </si>
  <si>
    <t>Октябрьский район/д. Нижние Нарыкары</t>
  </si>
  <si>
    <t>Октябрьский район/с. Малый Атлым</t>
  </si>
  <si>
    <t>Октябрьский район/п. Большие Леуши</t>
  </si>
  <si>
    <t>Октябрьский район/п. Заречный</t>
  </si>
  <si>
    <t>Октябрьский район/п. Комсомольский</t>
  </si>
  <si>
    <t>Октябрьский район/с. Большой Атлым</t>
  </si>
  <si>
    <t>Октябрьский район/п. Карымкары</t>
  </si>
  <si>
    <t>Октябрьский район/п. Горнореченск</t>
  </si>
  <si>
    <t>Октябрьский район/с. Шеркалы</t>
  </si>
  <si>
    <t>Октябрьский район/с. Каменное</t>
  </si>
  <si>
    <t>Октябрьский район/с. Пальяново</t>
  </si>
  <si>
    <t>Октябрьский район/п. Сергино</t>
  </si>
  <si>
    <t>котельная №№1,2,3,6,7,12</t>
  </si>
  <si>
    <t>котельная №7</t>
  </si>
  <si>
    <t>котельная жилого поселка</t>
  </si>
  <si>
    <t>котельная №№1,2,3,5,7,8,9,10, котельная Крымская 39а, 12а, Долгопрудная 5</t>
  </si>
  <si>
    <t>котельная №№1,2, котельная ул. Школьная12а, ул. Тюменская 65а, стр.1</t>
  </si>
  <si>
    <t>котельная №2</t>
  </si>
  <si>
    <t>котельная Перегребненского ЛПУ</t>
  </si>
  <si>
    <t>котельная Таежного ЛПУ</t>
  </si>
  <si>
    <t>котельная №3</t>
  </si>
  <si>
    <t>котельная №4</t>
  </si>
  <si>
    <t>котельная школы</t>
  </si>
  <si>
    <t>котельная школьная, котельная гаража, котельная СДК</t>
  </si>
  <si>
    <t>котельная школьная, котельная почты, котельная больницы</t>
  </si>
  <si>
    <t>котельная школьная, котельная СДК, котельная гаража</t>
  </si>
  <si>
    <t>котельная №№2,3</t>
  </si>
  <si>
    <t>газовая котельная</t>
  </si>
  <si>
    <t>ВОС 800, ВОК Импульс Одесская, ВОК Импульс Строителей, ВОК ЭКБ, ВОК Импульс СУПТР-10</t>
  </si>
  <si>
    <t>ВОС 4800</t>
  </si>
  <si>
    <t>ВОС Центральный</t>
  </si>
  <si>
    <t>ВОС 3200</t>
  </si>
  <si>
    <t>ВОК Импульс, ВОК Гейзер</t>
  </si>
  <si>
    <t>ВОС 1600</t>
  </si>
  <si>
    <t>ВОС 480</t>
  </si>
  <si>
    <t>ВОК Импульс</t>
  </si>
  <si>
    <t>ВОК ЭКА-ОЖ-100</t>
  </si>
  <si>
    <t>Станция водоподготовки</t>
  </si>
  <si>
    <t>ВОУ Экомастер ЭКБ</t>
  </si>
  <si>
    <t>ВОС IWET CONCEPT</t>
  </si>
  <si>
    <t>Водозабор</t>
  </si>
  <si>
    <t>КОС-1400</t>
  </si>
  <si>
    <t>КОС-400</t>
  </si>
  <si>
    <t>КОС-600</t>
  </si>
  <si>
    <t>КОС-800</t>
  </si>
  <si>
    <t>КОС-1000</t>
  </si>
  <si>
    <t>http://oktregion.ru/ekonomika-i-finansy/zhilishchno-kommunalnoe-khozyaystvo-i-kapitalnoe-stroitelstvo/podklyuchenie-tekhnologicheskoe-prisoedinenie-k-inzhenernym-setyam--zhilishchno-kommunalnoe-khozyaystvo/tekhnologicheskoe-prisoedinenie-k-setyam-teplo-vodosnabzheniya-i-vodootvedeniya/</t>
  </si>
  <si>
    <t>МП "ЭГК"</t>
  </si>
  <si>
    <t>МУП "Управление теплоснабжения г.п.Талинка"</t>
  </si>
  <si>
    <t>МП МО Октябрьский район "Обьтеплопром"</t>
  </si>
  <si>
    <t>Октябрьское ЛПУ МГ ООО "Газпром трансгаз Югорск"</t>
  </si>
  <si>
    <t>МП "Ресурсоснабжение"</t>
  </si>
  <si>
    <t>Таежное ЛПУ МГ ООО "Газпром трансгаз Югорск"</t>
  </si>
  <si>
    <t>ООО "ПриобьСтройГарант"</t>
  </si>
  <si>
    <t>Перегребненское ЛПУ МГ ООО "Газпром трансгаз Югорск"</t>
  </si>
  <si>
    <t>ООО "ЭГК"</t>
  </si>
  <si>
    <t>Малоатлымское МП ЖКХ</t>
  </si>
  <si>
    <t>Карымкарское МП ЖКХ</t>
  </si>
  <si>
    <t>Шеркальское МП ЖКХ</t>
  </si>
  <si>
    <t>ММП "МИСНЭ"</t>
  </si>
  <si>
    <t>ООО "Лидер"</t>
  </si>
  <si>
    <t>8(34678)3-30-91</t>
  </si>
  <si>
    <t>8(34672)4-97-64</t>
  </si>
  <si>
    <t>8(34678)2-03-86</t>
  </si>
  <si>
    <t>8(34678)49-270</t>
  </si>
  <si>
    <t>8(34672)48-105</t>
  </si>
  <si>
    <t>8(34678)50-270</t>
  </si>
  <si>
    <t>8(34678)38-9-25</t>
  </si>
  <si>
    <t>8(34678)61-6-69</t>
  </si>
  <si>
    <t>8(34678)38-2-70</t>
  </si>
  <si>
    <t>8(34678)2-35-16</t>
  </si>
  <si>
    <t>8(34678)2-31-27</t>
  </si>
  <si>
    <t>8(34678)2-38-81</t>
  </si>
  <si>
    <t>8(34672)96-373</t>
  </si>
  <si>
    <t>8(34672)48-500</t>
  </si>
  <si>
    <t>1-2 квартал 2020</t>
  </si>
  <si>
    <t>Реестр заявителей юридических и иных лиц осуществляющих технологическое присоединение к централизованным системам водоотведения за период с 01.01.2020 по 01.07.2020</t>
  </si>
  <si>
    <t>Наличие на сайтах ресурсоснабжающих организаций актуальной (поквартальной) информации за  период с 01.01.2020 по 01.07.2020</t>
  </si>
  <si>
    <t>Реестр заявителей юридических и иных лиц осуществляющих технологическое присоединение к централизованным системам холодного водоснабжения за период с 01.01.2020 по 01.07.2020</t>
  </si>
  <si>
    <t>МУП "Управление теплоснжения гп.Талинка"</t>
  </si>
  <si>
    <t>Г ООО "Газпром трансгаз Югорск"</t>
  </si>
  <si>
    <t xml:space="preserve"> ООО "Газпром трансгаз Югорск"</t>
  </si>
  <si>
    <t>ООО "Газпром трансгаз Югорск"</t>
  </si>
  <si>
    <t>МУП "Управление теплоснабжения гп.Талинка"</t>
  </si>
  <si>
    <t>1-2- квартал 2020</t>
  </si>
  <si>
    <t>Реестр заявителей юридических и иных лиц осуществляющих технологическое присоединение к централизованным системам теплоснабжения за период с 01.01.2020 по 01.07.2020</t>
  </si>
  <si>
    <t>котельная №№1,2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</si>
</sst>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/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/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protection locked="0"/>
    </xf>
    <xf numFmtId="1" fontId="10" fillId="2" borderId="1" xfId="0" applyNumberFormat="1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protection locked="0"/>
    </xf>
    <xf numFmtId="0" fontId="10" fillId="2" borderId="0" xfId="0" applyFont="1" applyFill="1" applyAlignment="1" applyProtection="1">
      <protection locked="0"/>
    </xf>
    <xf numFmtId="0" fontId="10" fillId="2" borderId="0" xfId="0" applyFont="1" applyFill="1" applyAlignment="1"/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Alignment="1"/>
    <xf numFmtId="4" fontId="8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4" fillId="2" borderId="0" xfId="0" applyFont="1" applyFill="1"/>
    <xf numFmtId="0" fontId="4" fillId="2" borderId="1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view="pageBreakPreview" zoomScale="60" zoomScaleNormal="70" workbookViewId="0">
      <selection activeCell="I8" sqref="I8"/>
    </sheetView>
  </sheetViews>
  <sheetFormatPr defaultColWidth="8.85546875" defaultRowHeight="15.75" x14ac:dyDescent="0.25"/>
  <cols>
    <col min="1" max="1" width="7.7109375" style="3" customWidth="1"/>
    <col min="2" max="2" width="25.7109375" style="25" customWidth="1"/>
    <col min="3" max="3" width="28.7109375" style="25" bestFit="1" customWidth="1"/>
    <col min="4" max="4" width="30.85546875" style="25" hidden="1" customWidth="1"/>
    <col min="5" max="5" width="20" style="25" hidden="1" customWidth="1"/>
    <col min="6" max="6" width="18" style="25" customWidth="1"/>
    <col min="7" max="12" width="25.7109375" style="25" customWidth="1"/>
    <col min="13" max="13" width="19.140625" style="25" customWidth="1"/>
    <col min="14" max="14" width="21" style="25" customWidth="1"/>
    <col min="15" max="15" width="18.5703125" style="25" customWidth="1"/>
    <col min="16" max="16" width="20.28515625" style="25" customWidth="1"/>
    <col min="17" max="17" width="16.140625" style="25" customWidth="1"/>
    <col min="18" max="18" width="20.42578125" style="25" customWidth="1"/>
    <col min="19" max="19" width="42" style="25" customWidth="1"/>
    <col min="20" max="23" width="25.7109375" style="25" customWidth="1"/>
    <col min="24" max="25" width="45.7109375" style="25" customWidth="1"/>
    <col min="26" max="26" width="18.5703125" style="25" bestFit="1" customWidth="1"/>
    <col min="27" max="27" width="27.5703125" style="25" customWidth="1"/>
    <col min="28" max="28" width="14.7109375" style="26" customWidth="1"/>
    <col min="29" max="16384" width="8.85546875" style="26"/>
  </cols>
  <sheetData>
    <row r="1" spans="1:27" ht="22.5" x14ac:dyDescent="0.25">
      <c r="A1" s="63" t="s">
        <v>153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  <c r="Z1" s="24"/>
    </row>
    <row r="2" spans="1:27" s="28" customFormat="1" ht="60" customHeight="1" x14ac:dyDescent="0.25">
      <c r="A2" s="58" t="s">
        <v>27</v>
      </c>
      <c r="B2" s="65" t="s">
        <v>37</v>
      </c>
      <c r="C2" s="67" t="s">
        <v>1</v>
      </c>
      <c r="D2" s="68"/>
      <c r="E2" s="69"/>
      <c r="F2" s="58" t="s">
        <v>3</v>
      </c>
      <c r="G2" s="58" t="s">
        <v>4</v>
      </c>
      <c r="H2" s="58"/>
      <c r="I2" s="58"/>
      <c r="J2" s="58" t="s">
        <v>2</v>
      </c>
      <c r="K2" s="58" t="s">
        <v>5</v>
      </c>
      <c r="L2" s="58"/>
      <c r="M2" s="58" t="s">
        <v>6</v>
      </c>
      <c r="N2" s="58"/>
      <c r="O2" s="58" t="s">
        <v>7</v>
      </c>
      <c r="P2" s="58"/>
      <c r="Q2" s="58" t="s">
        <v>8</v>
      </c>
      <c r="R2" s="58"/>
      <c r="S2" s="58" t="s">
        <v>9</v>
      </c>
      <c r="T2" s="58" t="s">
        <v>35</v>
      </c>
      <c r="U2" s="65" t="s">
        <v>10</v>
      </c>
      <c r="V2" s="65" t="s">
        <v>11</v>
      </c>
      <c r="W2" s="65" t="s">
        <v>12</v>
      </c>
      <c r="X2" s="58" t="s">
        <v>13</v>
      </c>
      <c r="Y2" s="58"/>
      <c r="Z2" s="27"/>
      <c r="AA2" s="25"/>
    </row>
    <row r="3" spans="1:27" s="28" customFormat="1" ht="94.5" x14ac:dyDescent="0.25">
      <c r="A3" s="58"/>
      <c r="B3" s="66"/>
      <c r="C3" s="17" t="s">
        <v>14</v>
      </c>
      <c r="D3" s="17" t="s">
        <v>15</v>
      </c>
      <c r="E3" s="17" t="s">
        <v>16</v>
      </c>
      <c r="F3" s="58"/>
      <c r="G3" s="17" t="s">
        <v>17</v>
      </c>
      <c r="H3" s="17" t="s">
        <v>18</v>
      </c>
      <c r="I3" s="17" t="s">
        <v>19</v>
      </c>
      <c r="J3" s="58"/>
      <c r="K3" s="17" t="s">
        <v>20</v>
      </c>
      <c r="L3" s="17" t="s">
        <v>21</v>
      </c>
      <c r="M3" s="17" t="s">
        <v>22</v>
      </c>
      <c r="N3" s="17" t="s">
        <v>23</v>
      </c>
      <c r="O3" s="17" t="s">
        <v>22</v>
      </c>
      <c r="P3" s="17" t="s">
        <v>23</v>
      </c>
      <c r="Q3" s="17" t="s">
        <v>24</v>
      </c>
      <c r="R3" s="17" t="s">
        <v>25</v>
      </c>
      <c r="S3" s="58"/>
      <c r="T3" s="58"/>
      <c r="U3" s="66"/>
      <c r="V3" s="66"/>
      <c r="W3" s="66"/>
      <c r="X3" s="17" t="s">
        <v>28</v>
      </c>
      <c r="Y3" s="17" t="s">
        <v>26</v>
      </c>
      <c r="Z3" s="27"/>
      <c r="AA3" s="25"/>
    </row>
    <row r="4" spans="1:27" x14ac:dyDescent="0.25">
      <c r="A4" s="4">
        <v>1</v>
      </c>
      <c r="B4" s="7">
        <v>2</v>
      </c>
      <c r="C4" s="4">
        <v>3</v>
      </c>
      <c r="D4" s="7">
        <v>4</v>
      </c>
      <c r="E4" s="4">
        <v>5</v>
      </c>
      <c r="F4" s="7">
        <v>6</v>
      </c>
      <c r="G4" s="4">
        <v>7</v>
      </c>
      <c r="H4" s="7">
        <v>8</v>
      </c>
      <c r="I4" s="4">
        <v>9</v>
      </c>
      <c r="J4" s="7">
        <v>10</v>
      </c>
      <c r="K4" s="4">
        <v>11</v>
      </c>
      <c r="L4" s="7">
        <v>12</v>
      </c>
      <c r="M4" s="4">
        <v>13</v>
      </c>
      <c r="N4" s="7">
        <v>14</v>
      </c>
      <c r="O4" s="4">
        <v>15</v>
      </c>
      <c r="P4" s="7">
        <v>16</v>
      </c>
      <c r="Q4" s="4">
        <v>17</v>
      </c>
      <c r="R4" s="7">
        <v>18</v>
      </c>
      <c r="S4" s="4">
        <v>19</v>
      </c>
      <c r="T4" s="7">
        <v>20</v>
      </c>
      <c r="U4" s="4">
        <v>21</v>
      </c>
      <c r="V4" s="7">
        <v>22</v>
      </c>
      <c r="W4" s="4">
        <v>23</v>
      </c>
      <c r="X4" s="7">
        <v>24</v>
      </c>
      <c r="Y4" s="4">
        <v>25</v>
      </c>
      <c r="Z4" s="27"/>
    </row>
    <row r="5" spans="1:27" s="36" customFormat="1" ht="30" x14ac:dyDescent="0.25">
      <c r="A5" s="16">
        <v>1</v>
      </c>
      <c r="B5" s="29" t="s">
        <v>59</v>
      </c>
      <c r="C5" s="29" t="s">
        <v>115</v>
      </c>
      <c r="D5" s="30" t="s">
        <v>44</v>
      </c>
      <c r="E5" s="31">
        <v>1107746172907</v>
      </c>
      <c r="F5" s="33" t="s">
        <v>58</v>
      </c>
      <c r="G5" s="33" t="s">
        <v>58</v>
      </c>
      <c r="H5" s="33" t="s">
        <v>58</v>
      </c>
      <c r="I5" s="33" t="s">
        <v>58</v>
      </c>
      <c r="J5" s="33" t="s">
        <v>58</v>
      </c>
      <c r="K5" s="33" t="s">
        <v>58</v>
      </c>
      <c r="L5" s="33" t="s">
        <v>58</v>
      </c>
      <c r="M5" s="33" t="s">
        <v>58</v>
      </c>
      <c r="N5" s="33" t="s">
        <v>58</v>
      </c>
      <c r="O5" s="33" t="s">
        <v>58</v>
      </c>
      <c r="P5" s="33" t="s">
        <v>58</v>
      </c>
      <c r="Q5" s="33" t="s">
        <v>58</v>
      </c>
      <c r="R5" s="33" t="s">
        <v>58</v>
      </c>
      <c r="S5" s="8" t="s">
        <v>58</v>
      </c>
      <c r="T5" s="33" t="s">
        <v>58</v>
      </c>
      <c r="U5" s="33" t="s">
        <v>58</v>
      </c>
      <c r="V5" s="33" t="s">
        <v>58</v>
      </c>
      <c r="W5" s="33" t="s">
        <v>58</v>
      </c>
      <c r="X5" s="33" t="s">
        <v>58</v>
      </c>
      <c r="Y5" s="8" t="s">
        <v>58</v>
      </c>
      <c r="Z5" s="34"/>
      <c r="AA5" s="35"/>
    </row>
    <row r="6" spans="1:27" s="36" customFormat="1" ht="30" x14ac:dyDescent="0.25">
      <c r="A6" s="16">
        <v>2</v>
      </c>
      <c r="B6" s="29" t="s">
        <v>60</v>
      </c>
      <c r="C6" s="29" t="s">
        <v>116</v>
      </c>
      <c r="D6" s="30" t="s">
        <v>41</v>
      </c>
      <c r="E6" s="31">
        <v>1148602007740</v>
      </c>
      <c r="F6" s="33" t="s">
        <v>58</v>
      </c>
      <c r="G6" s="33" t="s">
        <v>58</v>
      </c>
      <c r="H6" s="33" t="s">
        <v>58</v>
      </c>
      <c r="I6" s="33" t="s">
        <v>58</v>
      </c>
      <c r="J6" s="33" t="s">
        <v>58</v>
      </c>
      <c r="K6" s="33" t="s">
        <v>58</v>
      </c>
      <c r="L6" s="33" t="s">
        <v>58</v>
      </c>
      <c r="M6" s="33" t="s">
        <v>58</v>
      </c>
      <c r="N6" s="33" t="s">
        <v>58</v>
      </c>
      <c r="O6" s="33" t="s">
        <v>58</v>
      </c>
      <c r="P6" s="33" t="s">
        <v>58</v>
      </c>
      <c r="Q6" s="33" t="s">
        <v>58</v>
      </c>
      <c r="R6" s="33" t="s">
        <v>58</v>
      </c>
      <c r="S6" s="8" t="s">
        <v>58</v>
      </c>
      <c r="T6" s="33" t="s">
        <v>58</v>
      </c>
      <c r="U6" s="33" t="s">
        <v>58</v>
      </c>
      <c r="V6" s="33" t="s">
        <v>58</v>
      </c>
      <c r="W6" s="33" t="s">
        <v>58</v>
      </c>
      <c r="X6" s="33" t="s">
        <v>58</v>
      </c>
      <c r="Y6" s="8" t="s">
        <v>58</v>
      </c>
      <c r="Z6" s="35"/>
      <c r="AA6" s="35"/>
    </row>
    <row r="7" spans="1:27" s="36" customFormat="1" ht="30" x14ac:dyDescent="0.25">
      <c r="A7" s="16">
        <v>3</v>
      </c>
      <c r="B7" s="29" t="s">
        <v>61</v>
      </c>
      <c r="C7" s="29" t="s">
        <v>117</v>
      </c>
      <c r="D7" s="30" t="s">
        <v>43</v>
      </c>
      <c r="E7" s="31">
        <v>1028600600005</v>
      </c>
      <c r="F7" s="33" t="s">
        <v>58</v>
      </c>
      <c r="G7" s="33" t="s">
        <v>58</v>
      </c>
      <c r="H7" s="33" t="s">
        <v>58</v>
      </c>
      <c r="I7" s="33" t="s">
        <v>58</v>
      </c>
      <c r="J7" s="33" t="s">
        <v>58</v>
      </c>
      <c r="K7" s="33" t="s">
        <v>58</v>
      </c>
      <c r="L7" s="33" t="s">
        <v>58</v>
      </c>
      <c r="M7" s="33" t="s">
        <v>58</v>
      </c>
      <c r="N7" s="33" t="s">
        <v>58</v>
      </c>
      <c r="O7" s="33" t="s">
        <v>58</v>
      </c>
      <c r="P7" s="33" t="s">
        <v>58</v>
      </c>
      <c r="Q7" s="33" t="s">
        <v>58</v>
      </c>
      <c r="R7" s="33" t="s">
        <v>58</v>
      </c>
      <c r="S7" s="8" t="s">
        <v>58</v>
      </c>
      <c r="T7" s="33" t="s">
        <v>58</v>
      </c>
      <c r="U7" s="33" t="s">
        <v>58</v>
      </c>
      <c r="V7" s="33" t="s">
        <v>58</v>
      </c>
      <c r="W7" s="33" t="s">
        <v>58</v>
      </c>
      <c r="X7" s="33" t="s">
        <v>58</v>
      </c>
      <c r="Y7" s="8" t="s">
        <v>58</v>
      </c>
      <c r="Z7" s="35"/>
      <c r="AA7" s="35"/>
    </row>
    <row r="8" spans="1:27" s="36" customFormat="1" ht="30" x14ac:dyDescent="0.25">
      <c r="A8" s="16">
        <v>4</v>
      </c>
      <c r="B8" s="29" t="s">
        <v>63</v>
      </c>
      <c r="C8" s="33" t="s">
        <v>58</v>
      </c>
      <c r="D8" s="30"/>
      <c r="E8" s="31"/>
      <c r="F8" s="33" t="s">
        <v>58</v>
      </c>
      <c r="G8" s="33" t="s">
        <v>58</v>
      </c>
      <c r="H8" s="33" t="s">
        <v>58</v>
      </c>
      <c r="I8" s="33" t="s">
        <v>58</v>
      </c>
      <c r="J8" s="33" t="s">
        <v>58</v>
      </c>
      <c r="K8" s="33" t="s">
        <v>58</v>
      </c>
      <c r="L8" s="33" t="s">
        <v>58</v>
      </c>
      <c r="M8" s="33" t="s">
        <v>58</v>
      </c>
      <c r="N8" s="33" t="s">
        <v>58</v>
      </c>
      <c r="O8" s="33" t="s">
        <v>58</v>
      </c>
      <c r="P8" s="33" t="s">
        <v>58</v>
      </c>
      <c r="Q8" s="33" t="s">
        <v>58</v>
      </c>
      <c r="R8" s="33" t="s">
        <v>58</v>
      </c>
      <c r="S8" s="8" t="s">
        <v>58</v>
      </c>
      <c r="T8" s="33" t="s">
        <v>58</v>
      </c>
      <c r="U8" s="33" t="s">
        <v>58</v>
      </c>
      <c r="V8" s="33" t="s">
        <v>58</v>
      </c>
      <c r="W8" s="33" t="s">
        <v>58</v>
      </c>
      <c r="X8" s="33" t="s">
        <v>58</v>
      </c>
      <c r="Y8" s="8" t="s">
        <v>58</v>
      </c>
      <c r="Z8" s="35"/>
      <c r="AA8" s="35"/>
    </row>
    <row r="9" spans="1:27" s="36" customFormat="1" ht="30" x14ac:dyDescent="0.25">
      <c r="A9" s="16">
        <v>5</v>
      </c>
      <c r="B9" s="29" t="s">
        <v>64</v>
      </c>
      <c r="C9" s="33" t="s">
        <v>58</v>
      </c>
      <c r="D9" s="30"/>
      <c r="E9" s="31"/>
      <c r="F9" s="33" t="s">
        <v>58</v>
      </c>
      <c r="G9" s="33" t="s">
        <v>58</v>
      </c>
      <c r="H9" s="33" t="s">
        <v>58</v>
      </c>
      <c r="I9" s="33" t="s">
        <v>58</v>
      </c>
      <c r="J9" s="33" t="s">
        <v>58</v>
      </c>
      <c r="K9" s="33" t="s">
        <v>58</v>
      </c>
      <c r="L9" s="33" t="s">
        <v>58</v>
      </c>
      <c r="M9" s="33" t="s">
        <v>58</v>
      </c>
      <c r="N9" s="33" t="s">
        <v>58</v>
      </c>
      <c r="O9" s="33" t="s">
        <v>58</v>
      </c>
      <c r="P9" s="33" t="s">
        <v>58</v>
      </c>
      <c r="Q9" s="33" t="s">
        <v>58</v>
      </c>
      <c r="R9" s="33" t="s">
        <v>58</v>
      </c>
      <c r="S9" s="8" t="s">
        <v>58</v>
      </c>
      <c r="T9" s="33" t="s">
        <v>58</v>
      </c>
      <c r="U9" s="33" t="s">
        <v>58</v>
      </c>
      <c r="V9" s="33" t="s">
        <v>58</v>
      </c>
      <c r="W9" s="33" t="s">
        <v>58</v>
      </c>
      <c r="X9" s="33" t="s">
        <v>58</v>
      </c>
      <c r="Y9" s="8" t="s">
        <v>58</v>
      </c>
      <c r="Z9" s="35"/>
      <c r="AA9" s="35"/>
    </row>
    <row r="10" spans="1:27" s="36" customFormat="1" ht="30" x14ac:dyDescent="0.25">
      <c r="A10" s="16">
        <v>6</v>
      </c>
      <c r="B10" s="29" t="s">
        <v>62</v>
      </c>
      <c r="C10" s="29" t="s">
        <v>118</v>
      </c>
      <c r="D10" s="30"/>
      <c r="E10" s="31"/>
      <c r="F10" s="33" t="s">
        <v>58</v>
      </c>
      <c r="G10" s="33" t="s">
        <v>58</v>
      </c>
      <c r="H10" s="33" t="s">
        <v>58</v>
      </c>
      <c r="I10" s="33" t="s">
        <v>58</v>
      </c>
      <c r="J10" s="33" t="s">
        <v>58</v>
      </c>
      <c r="K10" s="33" t="s">
        <v>58</v>
      </c>
      <c r="L10" s="33" t="s">
        <v>58</v>
      </c>
      <c r="M10" s="33" t="s">
        <v>58</v>
      </c>
      <c r="N10" s="33" t="s">
        <v>58</v>
      </c>
      <c r="O10" s="33" t="s">
        <v>58</v>
      </c>
      <c r="P10" s="33" t="s">
        <v>58</v>
      </c>
      <c r="Q10" s="33" t="s">
        <v>58</v>
      </c>
      <c r="R10" s="33" t="s">
        <v>58</v>
      </c>
      <c r="S10" s="8" t="s">
        <v>58</v>
      </c>
      <c r="T10" s="33" t="s">
        <v>58</v>
      </c>
      <c r="U10" s="33" t="s">
        <v>58</v>
      </c>
      <c r="V10" s="33" t="s">
        <v>58</v>
      </c>
      <c r="W10" s="33" t="s">
        <v>58</v>
      </c>
      <c r="X10" s="33" t="s">
        <v>58</v>
      </c>
      <c r="Y10" s="8" t="s">
        <v>58</v>
      </c>
      <c r="Z10" s="35"/>
      <c r="AA10" s="35"/>
    </row>
    <row r="11" spans="1:27" s="36" customFormat="1" x14ac:dyDescent="0.25">
      <c r="A11" s="61">
        <v>7</v>
      </c>
      <c r="B11" s="59" t="s">
        <v>65</v>
      </c>
      <c r="C11" s="29" t="s">
        <v>119</v>
      </c>
      <c r="D11" s="30"/>
      <c r="E11" s="31"/>
      <c r="F11" s="33" t="s">
        <v>58</v>
      </c>
      <c r="G11" s="33" t="s">
        <v>58</v>
      </c>
      <c r="H11" s="33" t="s">
        <v>58</v>
      </c>
      <c r="I11" s="33" t="s">
        <v>58</v>
      </c>
      <c r="J11" s="33" t="s">
        <v>58</v>
      </c>
      <c r="K11" s="33" t="s">
        <v>58</v>
      </c>
      <c r="L11" s="33" t="s">
        <v>58</v>
      </c>
      <c r="M11" s="33" t="s">
        <v>58</v>
      </c>
      <c r="N11" s="33" t="s">
        <v>58</v>
      </c>
      <c r="O11" s="33" t="s">
        <v>58</v>
      </c>
      <c r="P11" s="33" t="s">
        <v>58</v>
      </c>
      <c r="Q11" s="33" t="s">
        <v>58</v>
      </c>
      <c r="R11" s="33" t="s">
        <v>58</v>
      </c>
      <c r="S11" s="8" t="s">
        <v>58</v>
      </c>
      <c r="T11" s="33" t="s">
        <v>58</v>
      </c>
      <c r="U11" s="33" t="s">
        <v>58</v>
      </c>
      <c r="V11" s="33" t="s">
        <v>58</v>
      </c>
      <c r="W11" s="33" t="s">
        <v>58</v>
      </c>
      <c r="X11" s="33" t="s">
        <v>58</v>
      </c>
      <c r="Y11" s="8" t="s">
        <v>58</v>
      </c>
      <c r="Z11" s="35"/>
      <c r="AA11" s="35"/>
    </row>
    <row r="12" spans="1:27" s="36" customFormat="1" ht="30" x14ac:dyDescent="0.25">
      <c r="A12" s="62"/>
      <c r="B12" s="60"/>
      <c r="C12" s="29" t="s">
        <v>120</v>
      </c>
      <c r="D12" s="30"/>
      <c r="E12" s="31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8"/>
      <c r="T12" s="33"/>
      <c r="U12" s="33"/>
      <c r="V12" s="33"/>
      <c r="W12" s="33"/>
      <c r="X12" s="33"/>
      <c r="Y12" s="8"/>
      <c r="Z12" s="35"/>
      <c r="AA12" s="35"/>
    </row>
    <row r="13" spans="1:27" s="36" customFormat="1" x14ac:dyDescent="0.25">
      <c r="A13" s="61">
        <v>8</v>
      </c>
      <c r="B13" s="59" t="s">
        <v>66</v>
      </c>
      <c r="C13" s="32" t="s">
        <v>121</v>
      </c>
      <c r="D13" s="30"/>
      <c r="E13" s="31"/>
      <c r="F13" s="33" t="s">
        <v>58</v>
      </c>
      <c r="G13" s="33" t="s">
        <v>58</v>
      </c>
      <c r="H13" s="33" t="s">
        <v>58</v>
      </c>
      <c r="I13" s="33" t="s">
        <v>58</v>
      </c>
      <c r="J13" s="33" t="s">
        <v>58</v>
      </c>
      <c r="K13" s="33" t="s">
        <v>58</v>
      </c>
      <c r="L13" s="33" t="s">
        <v>58</v>
      </c>
      <c r="M13" s="33" t="s">
        <v>58</v>
      </c>
      <c r="N13" s="33" t="s">
        <v>58</v>
      </c>
      <c r="O13" s="33" t="s">
        <v>58</v>
      </c>
      <c r="P13" s="33" t="s">
        <v>58</v>
      </c>
      <c r="Q13" s="33" t="s">
        <v>58</v>
      </c>
      <c r="R13" s="33" t="s">
        <v>58</v>
      </c>
      <c r="S13" s="8" t="s">
        <v>58</v>
      </c>
      <c r="T13" s="33" t="s">
        <v>58</v>
      </c>
      <c r="U13" s="33" t="s">
        <v>58</v>
      </c>
      <c r="V13" s="33" t="s">
        <v>58</v>
      </c>
      <c r="W13" s="33" t="s">
        <v>58</v>
      </c>
      <c r="X13" s="33" t="s">
        <v>58</v>
      </c>
      <c r="Y13" s="8" t="s">
        <v>58</v>
      </c>
      <c r="Z13" s="35"/>
      <c r="AA13" s="35"/>
    </row>
    <row r="14" spans="1:27" s="36" customFormat="1" ht="45" x14ac:dyDescent="0.25">
      <c r="A14" s="62"/>
      <c r="B14" s="60"/>
      <c r="C14" s="29" t="s">
        <v>122</v>
      </c>
      <c r="D14" s="30"/>
      <c r="E14" s="31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8"/>
      <c r="T14" s="33"/>
      <c r="U14" s="33"/>
      <c r="V14" s="33"/>
      <c r="W14" s="33"/>
      <c r="X14" s="33"/>
      <c r="Y14" s="8"/>
      <c r="Z14" s="35"/>
      <c r="AA14" s="35"/>
    </row>
    <row r="15" spans="1:27" s="36" customFormat="1" ht="30" x14ac:dyDescent="0.25">
      <c r="A15" s="16">
        <v>9</v>
      </c>
      <c r="B15" s="29" t="s">
        <v>67</v>
      </c>
      <c r="C15" s="32" t="s">
        <v>121</v>
      </c>
      <c r="D15" s="30"/>
      <c r="E15" s="31"/>
      <c r="F15" s="33" t="s">
        <v>58</v>
      </c>
      <c r="G15" s="33" t="s">
        <v>58</v>
      </c>
      <c r="H15" s="33" t="s">
        <v>58</v>
      </c>
      <c r="I15" s="33" t="s">
        <v>58</v>
      </c>
      <c r="J15" s="33" t="s">
        <v>58</v>
      </c>
      <c r="K15" s="33" t="s">
        <v>58</v>
      </c>
      <c r="L15" s="33" t="s">
        <v>58</v>
      </c>
      <c r="M15" s="33" t="s">
        <v>58</v>
      </c>
      <c r="N15" s="33" t="s">
        <v>58</v>
      </c>
      <c r="O15" s="33" t="s">
        <v>58</v>
      </c>
      <c r="P15" s="33" t="s">
        <v>58</v>
      </c>
      <c r="Q15" s="33" t="s">
        <v>58</v>
      </c>
      <c r="R15" s="33" t="s">
        <v>58</v>
      </c>
      <c r="S15" s="8" t="s">
        <v>58</v>
      </c>
      <c r="T15" s="33" t="s">
        <v>58</v>
      </c>
      <c r="U15" s="33" t="s">
        <v>58</v>
      </c>
      <c r="V15" s="33" t="s">
        <v>58</v>
      </c>
      <c r="W15" s="33" t="s">
        <v>58</v>
      </c>
      <c r="X15" s="33" t="s">
        <v>58</v>
      </c>
      <c r="Y15" s="8" t="s">
        <v>58</v>
      </c>
      <c r="Z15" s="35"/>
      <c r="AA15" s="35"/>
    </row>
    <row r="16" spans="1:27" s="36" customFormat="1" ht="30" x14ac:dyDescent="0.25">
      <c r="A16" s="16">
        <v>10</v>
      </c>
      <c r="B16" s="29" t="s">
        <v>68</v>
      </c>
      <c r="C16" s="32" t="s">
        <v>121</v>
      </c>
      <c r="D16" s="30"/>
      <c r="E16" s="31"/>
      <c r="F16" s="33" t="s">
        <v>58</v>
      </c>
      <c r="G16" s="33" t="s">
        <v>58</v>
      </c>
      <c r="H16" s="33" t="s">
        <v>58</v>
      </c>
      <c r="I16" s="33" t="s">
        <v>58</v>
      </c>
      <c r="J16" s="33" t="s">
        <v>58</v>
      </c>
      <c r="K16" s="33" t="s">
        <v>58</v>
      </c>
      <c r="L16" s="33" t="s">
        <v>58</v>
      </c>
      <c r="M16" s="33" t="s">
        <v>58</v>
      </c>
      <c r="N16" s="33" t="s">
        <v>58</v>
      </c>
      <c r="O16" s="33" t="s">
        <v>58</v>
      </c>
      <c r="P16" s="33" t="s">
        <v>58</v>
      </c>
      <c r="Q16" s="33" t="s">
        <v>58</v>
      </c>
      <c r="R16" s="33" t="s">
        <v>58</v>
      </c>
      <c r="S16" s="8" t="s">
        <v>58</v>
      </c>
      <c r="T16" s="33" t="s">
        <v>58</v>
      </c>
      <c r="U16" s="33" t="s">
        <v>58</v>
      </c>
      <c r="V16" s="33" t="s">
        <v>58</v>
      </c>
      <c r="W16" s="33" t="s">
        <v>58</v>
      </c>
      <c r="X16" s="33" t="s">
        <v>58</v>
      </c>
      <c r="Y16" s="8" t="s">
        <v>58</v>
      </c>
      <c r="Z16" s="35"/>
      <c r="AA16" s="35"/>
    </row>
    <row r="17" spans="1:27" s="36" customFormat="1" ht="30" x14ac:dyDescent="0.25">
      <c r="A17" s="16">
        <v>11</v>
      </c>
      <c r="B17" s="29" t="s">
        <v>79</v>
      </c>
      <c r="C17" s="32" t="s">
        <v>123</v>
      </c>
      <c r="D17" s="30"/>
      <c r="E17" s="31"/>
      <c r="F17" s="33" t="s">
        <v>58</v>
      </c>
      <c r="G17" s="33" t="s">
        <v>58</v>
      </c>
      <c r="H17" s="33" t="s">
        <v>58</v>
      </c>
      <c r="I17" s="33" t="s">
        <v>58</v>
      </c>
      <c r="J17" s="33" t="s">
        <v>58</v>
      </c>
      <c r="K17" s="33" t="s">
        <v>58</v>
      </c>
      <c r="L17" s="33" t="s">
        <v>58</v>
      </c>
      <c r="M17" s="33" t="s">
        <v>58</v>
      </c>
      <c r="N17" s="33" t="s">
        <v>58</v>
      </c>
      <c r="O17" s="33" t="s">
        <v>58</v>
      </c>
      <c r="P17" s="33" t="s">
        <v>58</v>
      </c>
      <c r="Q17" s="33" t="s">
        <v>58</v>
      </c>
      <c r="R17" s="33" t="s">
        <v>58</v>
      </c>
      <c r="S17" s="8" t="s">
        <v>58</v>
      </c>
      <c r="T17" s="33" t="s">
        <v>58</v>
      </c>
      <c r="U17" s="33" t="s">
        <v>58</v>
      </c>
      <c r="V17" s="33" t="s">
        <v>58</v>
      </c>
      <c r="W17" s="33" t="s">
        <v>58</v>
      </c>
      <c r="X17" s="33" t="s">
        <v>58</v>
      </c>
      <c r="Y17" s="8" t="s">
        <v>58</v>
      </c>
      <c r="Z17" s="35"/>
      <c r="AA17" s="35"/>
    </row>
    <row r="18" spans="1:27" s="36" customFormat="1" ht="30" x14ac:dyDescent="0.25">
      <c r="A18" s="16">
        <v>12</v>
      </c>
      <c r="B18" s="29" t="s">
        <v>69</v>
      </c>
      <c r="C18" s="32" t="s">
        <v>124</v>
      </c>
      <c r="D18" s="30"/>
      <c r="E18" s="31"/>
      <c r="F18" s="33" t="s">
        <v>58</v>
      </c>
      <c r="G18" s="33" t="s">
        <v>58</v>
      </c>
      <c r="H18" s="33" t="s">
        <v>58</v>
      </c>
      <c r="I18" s="33" t="s">
        <v>58</v>
      </c>
      <c r="J18" s="33" t="s">
        <v>58</v>
      </c>
      <c r="K18" s="33" t="s">
        <v>58</v>
      </c>
      <c r="L18" s="33" t="s">
        <v>58</v>
      </c>
      <c r="M18" s="33" t="s">
        <v>58</v>
      </c>
      <c r="N18" s="33" t="s">
        <v>58</v>
      </c>
      <c r="O18" s="33" t="s">
        <v>58</v>
      </c>
      <c r="P18" s="33" t="s">
        <v>58</v>
      </c>
      <c r="Q18" s="33" t="s">
        <v>58</v>
      </c>
      <c r="R18" s="33" t="s">
        <v>58</v>
      </c>
      <c r="S18" s="8" t="s">
        <v>58</v>
      </c>
      <c r="T18" s="33" t="s">
        <v>58</v>
      </c>
      <c r="U18" s="33" t="s">
        <v>58</v>
      </c>
      <c r="V18" s="33" t="s">
        <v>58</v>
      </c>
      <c r="W18" s="33" t="s">
        <v>58</v>
      </c>
      <c r="X18" s="33" t="s">
        <v>58</v>
      </c>
      <c r="Y18" s="8" t="s">
        <v>58</v>
      </c>
      <c r="Z18" s="35"/>
      <c r="AA18" s="35"/>
    </row>
    <row r="19" spans="1:27" s="36" customFormat="1" ht="30" x14ac:dyDescent="0.25">
      <c r="A19" s="16">
        <v>13</v>
      </c>
      <c r="B19" s="29" t="s">
        <v>70</v>
      </c>
      <c r="C19" s="32" t="s">
        <v>124</v>
      </c>
      <c r="D19" s="30"/>
      <c r="E19" s="31"/>
      <c r="F19" s="33" t="s">
        <v>58</v>
      </c>
      <c r="G19" s="33" t="s">
        <v>58</v>
      </c>
      <c r="H19" s="33" t="s">
        <v>58</v>
      </c>
      <c r="I19" s="33" t="s">
        <v>58</v>
      </c>
      <c r="J19" s="33" t="s">
        <v>58</v>
      </c>
      <c r="K19" s="33" t="s">
        <v>58</v>
      </c>
      <c r="L19" s="33" t="s">
        <v>58</v>
      </c>
      <c r="M19" s="33" t="s">
        <v>58</v>
      </c>
      <c r="N19" s="33" t="s">
        <v>58</v>
      </c>
      <c r="O19" s="33" t="s">
        <v>58</v>
      </c>
      <c r="P19" s="33" t="s">
        <v>58</v>
      </c>
      <c r="Q19" s="33" t="s">
        <v>58</v>
      </c>
      <c r="R19" s="33" t="s">
        <v>58</v>
      </c>
      <c r="S19" s="8" t="s">
        <v>58</v>
      </c>
      <c r="T19" s="33" t="s">
        <v>58</v>
      </c>
      <c r="U19" s="33" t="s">
        <v>58</v>
      </c>
      <c r="V19" s="33" t="s">
        <v>58</v>
      </c>
      <c r="W19" s="33" t="s">
        <v>58</v>
      </c>
      <c r="X19" s="33" t="s">
        <v>58</v>
      </c>
      <c r="Y19" s="8" t="s">
        <v>58</v>
      </c>
      <c r="Z19" s="35"/>
      <c r="AA19" s="35"/>
    </row>
    <row r="20" spans="1:27" s="36" customFormat="1" ht="30" x14ac:dyDescent="0.25">
      <c r="A20" s="16">
        <v>14</v>
      </c>
      <c r="B20" s="29" t="s">
        <v>71</v>
      </c>
      <c r="C20" s="32" t="s">
        <v>124</v>
      </c>
      <c r="D20" s="30"/>
      <c r="E20" s="31"/>
      <c r="F20" s="33" t="s">
        <v>58</v>
      </c>
      <c r="G20" s="33" t="s">
        <v>58</v>
      </c>
      <c r="H20" s="33" t="s">
        <v>58</v>
      </c>
      <c r="I20" s="33" t="s">
        <v>58</v>
      </c>
      <c r="J20" s="33" t="s">
        <v>58</v>
      </c>
      <c r="K20" s="33" t="s">
        <v>58</v>
      </c>
      <c r="L20" s="33" t="s">
        <v>58</v>
      </c>
      <c r="M20" s="33" t="s">
        <v>58</v>
      </c>
      <c r="N20" s="33" t="s">
        <v>58</v>
      </c>
      <c r="O20" s="33" t="s">
        <v>58</v>
      </c>
      <c r="P20" s="33" t="s">
        <v>58</v>
      </c>
      <c r="Q20" s="33" t="s">
        <v>58</v>
      </c>
      <c r="R20" s="33" t="s">
        <v>58</v>
      </c>
      <c r="S20" s="8" t="s">
        <v>58</v>
      </c>
      <c r="T20" s="33" t="s">
        <v>58</v>
      </c>
      <c r="U20" s="33" t="s">
        <v>58</v>
      </c>
      <c r="V20" s="33" t="s">
        <v>58</v>
      </c>
      <c r="W20" s="33" t="s">
        <v>58</v>
      </c>
      <c r="X20" s="33" t="s">
        <v>58</v>
      </c>
      <c r="Y20" s="8" t="s">
        <v>58</v>
      </c>
      <c r="Z20" s="35"/>
      <c r="AA20" s="35"/>
    </row>
    <row r="21" spans="1:27" s="36" customFormat="1" ht="30" x14ac:dyDescent="0.25">
      <c r="A21" s="16">
        <v>15</v>
      </c>
      <c r="B21" s="29" t="s">
        <v>72</v>
      </c>
      <c r="C21" s="32" t="s">
        <v>124</v>
      </c>
      <c r="D21" s="30"/>
      <c r="E21" s="31"/>
      <c r="F21" s="33" t="s">
        <v>58</v>
      </c>
      <c r="G21" s="33" t="s">
        <v>58</v>
      </c>
      <c r="H21" s="33" t="s">
        <v>58</v>
      </c>
      <c r="I21" s="33" t="s">
        <v>58</v>
      </c>
      <c r="J21" s="33" t="s">
        <v>58</v>
      </c>
      <c r="K21" s="33" t="s">
        <v>58</v>
      </c>
      <c r="L21" s="33" t="s">
        <v>58</v>
      </c>
      <c r="M21" s="33" t="s">
        <v>58</v>
      </c>
      <c r="N21" s="33" t="s">
        <v>58</v>
      </c>
      <c r="O21" s="33" t="s">
        <v>58</v>
      </c>
      <c r="P21" s="33" t="s">
        <v>58</v>
      </c>
      <c r="Q21" s="33" t="s">
        <v>58</v>
      </c>
      <c r="R21" s="33" t="s">
        <v>58</v>
      </c>
      <c r="S21" s="8" t="s">
        <v>58</v>
      </c>
      <c r="T21" s="33" t="s">
        <v>58</v>
      </c>
      <c r="U21" s="33" t="s">
        <v>58</v>
      </c>
      <c r="V21" s="33" t="s">
        <v>58</v>
      </c>
      <c r="W21" s="33" t="s">
        <v>58</v>
      </c>
      <c r="X21" s="33" t="s">
        <v>58</v>
      </c>
      <c r="Y21" s="8" t="s">
        <v>58</v>
      </c>
      <c r="Z21" s="35"/>
      <c r="AA21" s="35"/>
    </row>
    <row r="22" spans="1:27" s="36" customFormat="1" ht="30" x14ac:dyDescent="0.25">
      <c r="A22" s="16">
        <v>16</v>
      </c>
      <c r="B22" s="29" t="s">
        <v>73</v>
      </c>
      <c r="C22" s="32" t="s">
        <v>124</v>
      </c>
      <c r="D22" s="30"/>
      <c r="E22" s="31"/>
      <c r="F22" s="33" t="s">
        <v>58</v>
      </c>
      <c r="G22" s="33" t="s">
        <v>58</v>
      </c>
      <c r="H22" s="33" t="s">
        <v>58</v>
      </c>
      <c r="I22" s="33" t="s">
        <v>58</v>
      </c>
      <c r="J22" s="33" t="s">
        <v>58</v>
      </c>
      <c r="K22" s="33" t="s">
        <v>58</v>
      </c>
      <c r="L22" s="33" t="s">
        <v>58</v>
      </c>
      <c r="M22" s="33" t="s">
        <v>58</v>
      </c>
      <c r="N22" s="33" t="s">
        <v>58</v>
      </c>
      <c r="O22" s="33" t="s">
        <v>58</v>
      </c>
      <c r="P22" s="33" t="s">
        <v>58</v>
      </c>
      <c r="Q22" s="33" t="s">
        <v>58</v>
      </c>
      <c r="R22" s="33" t="s">
        <v>58</v>
      </c>
      <c r="S22" s="8" t="s">
        <v>58</v>
      </c>
      <c r="T22" s="33" t="s">
        <v>58</v>
      </c>
      <c r="U22" s="33" t="s">
        <v>58</v>
      </c>
      <c r="V22" s="33" t="s">
        <v>58</v>
      </c>
      <c r="W22" s="33" t="s">
        <v>58</v>
      </c>
      <c r="X22" s="33" t="s">
        <v>58</v>
      </c>
      <c r="Y22" s="8" t="s">
        <v>58</v>
      </c>
      <c r="Z22" s="35"/>
      <c r="AA22" s="35"/>
    </row>
    <row r="23" spans="1:27" s="36" customFormat="1" ht="30" x14ac:dyDescent="0.25">
      <c r="A23" s="16">
        <v>17</v>
      </c>
      <c r="B23" s="29" t="s">
        <v>74</v>
      </c>
      <c r="C23" s="32" t="s">
        <v>125</v>
      </c>
      <c r="D23" s="30"/>
      <c r="E23" s="31"/>
      <c r="F23" s="33" t="s">
        <v>58</v>
      </c>
      <c r="G23" s="33" t="s">
        <v>58</v>
      </c>
      <c r="H23" s="33" t="s">
        <v>58</v>
      </c>
      <c r="I23" s="33" t="s">
        <v>58</v>
      </c>
      <c r="J23" s="33" t="s">
        <v>58</v>
      </c>
      <c r="K23" s="33" t="s">
        <v>58</v>
      </c>
      <c r="L23" s="33" t="s">
        <v>58</v>
      </c>
      <c r="M23" s="33" t="s">
        <v>58</v>
      </c>
      <c r="N23" s="33" t="s">
        <v>58</v>
      </c>
      <c r="O23" s="33" t="s">
        <v>58</v>
      </c>
      <c r="P23" s="33" t="s">
        <v>58</v>
      </c>
      <c r="Q23" s="33" t="s">
        <v>58</v>
      </c>
      <c r="R23" s="33" t="s">
        <v>58</v>
      </c>
      <c r="S23" s="8" t="s">
        <v>58</v>
      </c>
      <c r="T23" s="33" t="s">
        <v>58</v>
      </c>
      <c r="U23" s="33" t="s">
        <v>58</v>
      </c>
      <c r="V23" s="33" t="s">
        <v>58</v>
      </c>
      <c r="W23" s="33" t="s">
        <v>58</v>
      </c>
      <c r="X23" s="33" t="s">
        <v>58</v>
      </c>
      <c r="Y23" s="8" t="s">
        <v>58</v>
      </c>
      <c r="Z23" s="35"/>
      <c r="AA23" s="35"/>
    </row>
    <row r="24" spans="1:27" s="36" customFormat="1" ht="30" x14ac:dyDescent="0.25">
      <c r="A24" s="16">
        <v>18</v>
      </c>
      <c r="B24" s="29" t="s">
        <v>75</v>
      </c>
      <c r="C24" s="32" t="s">
        <v>125</v>
      </c>
      <c r="D24" s="30"/>
      <c r="E24" s="31"/>
      <c r="F24" s="33" t="s">
        <v>58</v>
      </c>
      <c r="G24" s="33" t="s">
        <v>58</v>
      </c>
      <c r="H24" s="33" t="s">
        <v>58</v>
      </c>
      <c r="I24" s="33" t="s">
        <v>58</v>
      </c>
      <c r="J24" s="33" t="s">
        <v>58</v>
      </c>
      <c r="K24" s="33" t="s">
        <v>58</v>
      </c>
      <c r="L24" s="33" t="s">
        <v>58</v>
      </c>
      <c r="M24" s="33" t="s">
        <v>58</v>
      </c>
      <c r="N24" s="33" t="s">
        <v>58</v>
      </c>
      <c r="O24" s="33" t="s">
        <v>58</v>
      </c>
      <c r="P24" s="33" t="s">
        <v>58</v>
      </c>
      <c r="Q24" s="33" t="s">
        <v>58</v>
      </c>
      <c r="R24" s="33" t="s">
        <v>58</v>
      </c>
      <c r="S24" s="8" t="s">
        <v>58</v>
      </c>
      <c r="T24" s="33" t="s">
        <v>58</v>
      </c>
      <c r="U24" s="33" t="s">
        <v>58</v>
      </c>
      <c r="V24" s="33" t="s">
        <v>58</v>
      </c>
      <c r="W24" s="33" t="s">
        <v>58</v>
      </c>
      <c r="X24" s="33" t="s">
        <v>58</v>
      </c>
      <c r="Y24" s="8" t="s">
        <v>58</v>
      </c>
      <c r="Z24" s="35"/>
      <c r="AA24" s="35"/>
    </row>
    <row r="25" spans="1:27" s="36" customFormat="1" ht="30" x14ac:dyDescent="0.25">
      <c r="A25" s="16">
        <v>19</v>
      </c>
      <c r="B25" s="29" t="s">
        <v>76</v>
      </c>
      <c r="C25" s="32" t="s">
        <v>126</v>
      </c>
      <c r="D25" s="30"/>
      <c r="E25" s="31"/>
      <c r="F25" s="33" t="s">
        <v>58</v>
      </c>
      <c r="G25" s="33" t="s">
        <v>58</v>
      </c>
      <c r="H25" s="33" t="s">
        <v>58</v>
      </c>
      <c r="I25" s="33" t="s">
        <v>58</v>
      </c>
      <c r="J25" s="33" t="s">
        <v>58</v>
      </c>
      <c r="K25" s="33" t="s">
        <v>58</v>
      </c>
      <c r="L25" s="33" t="s">
        <v>58</v>
      </c>
      <c r="M25" s="33" t="s">
        <v>58</v>
      </c>
      <c r="N25" s="33" t="s">
        <v>58</v>
      </c>
      <c r="O25" s="33" t="s">
        <v>58</v>
      </c>
      <c r="P25" s="33" t="s">
        <v>58</v>
      </c>
      <c r="Q25" s="33" t="s">
        <v>58</v>
      </c>
      <c r="R25" s="33" t="s">
        <v>58</v>
      </c>
      <c r="S25" s="8" t="s">
        <v>58</v>
      </c>
      <c r="T25" s="33" t="s">
        <v>58</v>
      </c>
      <c r="U25" s="33" t="s">
        <v>58</v>
      </c>
      <c r="V25" s="33" t="s">
        <v>58</v>
      </c>
      <c r="W25" s="33" t="s">
        <v>58</v>
      </c>
      <c r="X25" s="33" t="s">
        <v>58</v>
      </c>
      <c r="Y25" s="8" t="s">
        <v>58</v>
      </c>
      <c r="Z25" s="35"/>
      <c r="AA25" s="35"/>
    </row>
    <row r="26" spans="1:27" s="36" customFormat="1" ht="30" x14ac:dyDescent="0.25">
      <c r="A26" s="16">
        <v>20</v>
      </c>
      <c r="B26" s="29" t="s">
        <v>77</v>
      </c>
      <c r="C26" s="32" t="s">
        <v>127</v>
      </c>
      <c r="D26" s="30"/>
      <c r="E26" s="31"/>
      <c r="F26" s="33" t="s">
        <v>58</v>
      </c>
      <c r="G26" s="33" t="s">
        <v>58</v>
      </c>
      <c r="H26" s="33" t="s">
        <v>58</v>
      </c>
      <c r="I26" s="33" t="s">
        <v>58</v>
      </c>
      <c r="J26" s="33" t="s">
        <v>58</v>
      </c>
      <c r="K26" s="33" t="s">
        <v>58</v>
      </c>
      <c r="L26" s="33" t="s">
        <v>58</v>
      </c>
      <c r="M26" s="33" t="s">
        <v>58</v>
      </c>
      <c r="N26" s="33" t="s">
        <v>58</v>
      </c>
      <c r="O26" s="33" t="s">
        <v>58</v>
      </c>
      <c r="P26" s="33" t="s">
        <v>58</v>
      </c>
      <c r="Q26" s="33" t="s">
        <v>58</v>
      </c>
      <c r="R26" s="33" t="s">
        <v>58</v>
      </c>
      <c r="S26" s="8" t="s">
        <v>58</v>
      </c>
      <c r="T26" s="33" t="s">
        <v>58</v>
      </c>
      <c r="U26" s="33" t="s">
        <v>58</v>
      </c>
      <c r="V26" s="33" t="s">
        <v>58</v>
      </c>
      <c r="W26" s="33" t="s">
        <v>58</v>
      </c>
      <c r="X26" s="33" t="s">
        <v>58</v>
      </c>
      <c r="Y26" s="8" t="s">
        <v>58</v>
      </c>
      <c r="Z26" s="35"/>
      <c r="AA26" s="35"/>
    </row>
    <row r="27" spans="1:27" s="36" customFormat="1" ht="30" x14ac:dyDescent="0.25">
      <c r="A27" s="16">
        <v>21</v>
      </c>
      <c r="B27" s="29" t="s">
        <v>78</v>
      </c>
      <c r="C27" s="32" t="s">
        <v>127</v>
      </c>
      <c r="D27" s="30"/>
      <c r="E27" s="31"/>
      <c r="F27" s="33" t="s">
        <v>58</v>
      </c>
      <c r="G27" s="33" t="s">
        <v>58</v>
      </c>
      <c r="H27" s="33" t="s">
        <v>58</v>
      </c>
      <c r="I27" s="33" t="s">
        <v>58</v>
      </c>
      <c r="J27" s="33" t="s">
        <v>58</v>
      </c>
      <c r="K27" s="33" t="s">
        <v>58</v>
      </c>
      <c r="L27" s="33" t="s">
        <v>58</v>
      </c>
      <c r="M27" s="33" t="s">
        <v>58</v>
      </c>
      <c r="N27" s="33" t="s">
        <v>58</v>
      </c>
      <c r="O27" s="33" t="s">
        <v>58</v>
      </c>
      <c r="P27" s="33" t="s">
        <v>58</v>
      </c>
      <c r="Q27" s="33" t="s">
        <v>58</v>
      </c>
      <c r="R27" s="33" t="s">
        <v>58</v>
      </c>
      <c r="S27" s="8" t="s">
        <v>58</v>
      </c>
      <c r="T27" s="33" t="s">
        <v>58</v>
      </c>
      <c r="U27" s="33" t="s">
        <v>58</v>
      </c>
      <c r="V27" s="33" t="s">
        <v>58</v>
      </c>
      <c r="W27" s="33" t="s">
        <v>58</v>
      </c>
      <c r="X27" s="33" t="s">
        <v>58</v>
      </c>
      <c r="Y27" s="8" t="s">
        <v>58</v>
      </c>
      <c r="Z27" s="35"/>
      <c r="AA27" s="35"/>
    </row>
  </sheetData>
  <mergeCells count="21">
    <mergeCell ref="O2:P2"/>
    <mergeCell ref="Q2:R2"/>
    <mergeCell ref="S2:S3"/>
    <mergeCell ref="A1:Y1"/>
    <mergeCell ref="W2:W3"/>
    <mergeCell ref="X2:Y2"/>
    <mergeCell ref="T2:T3"/>
    <mergeCell ref="U2:U3"/>
    <mergeCell ref="V2:V3"/>
    <mergeCell ref="A2:A3"/>
    <mergeCell ref="B2:B3"/>
    <mergeCell ref="C2:E2"/>
    <mergeCell ref="J2:J3"/>
    <mergeCell ref="F2:F3"/>
    <mergeCell ref="G2:I2"/>
    <mergeCell ref="K2:L2"/>
    <mergeCell ref="M2:N2"/>
    <mergeCell ref="B11:B12"/>
    <mergeCell ref="A11:A12"/>
    <mergeCell ref="B13:B14"/>
    <mergeCell ref="A13:A14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colBreaks count="1" manualBreakCount="1">
    <brk id="2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opLeftCell="A175" zoomScale="80" zoomScaleNormal="80" workbookViewId="0">
      <selection activeCell="G196" sqref="G196"/>
    </sheetView>
  </sheetViews>
  <sheetFormatPr defaultRowHeight="15" x14ac:dyDescent="0.25"/>
  <cols>
    <col min="1" max="1" width="9.140625" style="20"/>
    <col min="2" max="2" width="38.7109375" style="20" customWidth="1"/>
    <col min="3" max="3" width="28.7109375" style="46" customWidth="1"/>
    <col min="4" max="4" width="26.140625" style="21" customWidth="1"/>
    <col min="5" max="5" width="28.7109375" style="21" customWidth="1"/>
    <col min="6" max="6" width="39.85546875" style="20" customWidth="1"/>
    <col min="7" max="7" width="22.85546875" style="20" customWidth="1"/>
    <col min="8" max="8" width="73.7109375" style="23" customWidth="1"/>
    <col min="9" max="16384" width="9.140625" style="20"/>
  </cols>
  <sheetData>
    <row r="1" spans="1:8" ht="31.5" customHeight="1" x14ac:dyDescent="0.25">
      <c r="A1" s="79" t="s">
        <v>36</v>
      </c>
      <c r="B1" s="79"/>
      <c r="C1" s="79"/>
      <c r="D1" s="79"/>
      <c r="E1" s="79"/>
      <c r="F1" s="79"/>
      <c r="G1" s="79"/>
      <c r="H1" s="80"/>
    </row>
    <row r="2" spans="1:8" ht="94.5" x14ac:dyDescent="0.25">
      <c r="A2" s="5" t="s">
        <v>29</v>
      </c>
      <c r="B2" s="1" t="s">
        <v>0</v>
      </c>
      <c r="C2" s="2" t="s">
        <v>30</v>
      </c>
      <c r="D2" s="15" t="s">
        <v>32</v>
      </c>
      <c r="E2" s="15" t="s">
        <v>31</v>
      </c>
      <c r="F2" s="6" t="s">
        <v>40</v>
      </c>
      <c r="G2" s="6" t="s">
        <v>33</v>
      </c>
      <c r="H2" s="19" t="s">
        <v>34</v>
      </c>
    </row>
    <row r="3" spans="1:8" ht="15.75" x14ac:dyDescent="0.25">
      <c r="A3" s="4">
        <v>1</v>
      </c>
      <c r="B3" s="7">
        <v>2</v>
      </c>
      <c r="C3" s="4">
        <v>3</v>
      </c>
      <c r="D3" s="9">
        <v>4</v>
      </c>
      <c r="E3" s="8">
        <v>5</v>
      </c>
      <c r="F3" s="7">
        <v>6</v>
      </c>
      <c r="G3" s="4">
        <v>7</v>
      </c>
      <c r="H3" s="7">
        <v>8</v>
      </c>
    </row>
    <row r="4" spans="1:8" ht="15.75" x14ac:dyDescent="0.25">
      <c r="A4" s="4"/>
      <c r="B4" s="81" t="s">
        <v>48</v>
      </c>
      <c r="C4" s="82"/>
      <c r="D4" s="82"/>
      <c r="E4" s="82"/>
      <c r="F4" s="82"/>
      <c r="G4" s="82"/>
      <c r="H4" s="83"/>
    </row>
    <row r="5" spans="1:8" s="40" customFormat="1" ht="45" x14ac:dyDescent="0.25">
      <c r="A5" s="38">
        <v>1</v>
      </c>
      <c r="B5" s="38" t="s">
        <v>59</v>
      </c>
      <c r="C5" s="39" t="s">
        <v>83</v>
      </c>
      <c r="D5" s="22">
        <v>0</v>
      </c>
      <c r="E5" s="22">
        <v>0</v>
      </c>
      <c r="F5" s="22">
        <v>0</v>
      </c>
      <c r="G5" s="37">
        <v>18.350000000000001</v>
      </c>
      <c r="H5" s="70" t="s">
        <v>114</v>
      </c>
    </row>
    <row r="6" spans="1:8" s="40" customFormat="1" x14ac:dyDescent="0.25">
      <c r="A6" s="38">
        <v>2</v>
      </c>
      <c r="B6" s="38" t="s">
        <v>60</v>
      </c>
      <c r="C6" s="39" t="s">
        <v>56</v>
      </c>
      <c r="D6" s="22">
        <v>0</v>
      </c>
      <c r="E6" s="22">
        <v>0</v>
      </c>
      <c r="F6" s="22">
        <v>0</v>
      </c>
      <c r="G6" s="37">
        <v>29.5</v>
      </c>
      <c r="H6" s="71"/>
    </row>
    <row r="7" spans="1:8" s="40" customFormat="1" x14ac:dyDescent="0.25">
      <c r="A7" s="73">
        <v>3</v>
      </c>
      <c r="B7" s="75" t="s">
        <v>61</v>
      </c>
      <c r="C7" s="39" t="s">
        <v>80</v>
      </c>
      <c r="D7" s="22">
        <v>0</v>
      </c>
      <c r="E7" s="22">
        <v>0</v>
      </c>
      <c r="F7" s="22">
        <v>0</v>
      </c>
      <c r="G7" s="37">
        <v>11.84</v>
      </c>
      <c r="H7" s="71"/>
    </row>
    <row r="8" spans="1:8" s="40" customFormat="1" x14ac:dyDescent="0.25">
      <c r="A8" s="74"/>
      <c r="B8" s="76"/>
      <c r="C8" s="39" t="s">
        <v>81</v>
      </c>
      <c r="D8" s="22">
        <v>0</v>
      </c>
      <c r="E8" s="22">
        <v>0</v>
      </c>
      <c r="F8" s="22">
        <v>0</v>
      </c>
      <c r="G8" s="37">
        <f>5.16-0.86</f>
        <v>4.3</v>
      </c>
      <c r="H8" s="72"/>
    </row>
    <row r="9" spans="1:8" s="40" customFormat="1" x14ac:dyDescent="0.25">
      <c r="A9" s="38">
        <v>4</v>
      </c>
      <c r="B9" s="38" t="s">
        <v>63</v>
      </c>
      <c r="C9" s="39" t="s">
        <v>47</v>
      </c>
      <c r="D9" s="22" t="s">
        <v>42</v>
      </c>
      <c r="E9" s="22" t="s">
        <v>42</v>
      </c>
      <c r="F9" s="22" t="s">
        <v>42</v>
      </c>
      <c r="G9" s="37" t="s">
        <v>42</v>
      </c>
      <c r="H9" s="39" t="s">
        <v>42</v>
      </c>
    </row>
    <row r="10" spans="1:8" s="40" customFormat="1" x14ac:dyDescent="0.25">
      <c r="A10" s="38">
        <v>5</v>
      </c>
      <c r="B10" s="38" t="s">
        <v>64</v>
      </c>
      <c r="C10" s="39" t="s">
        <v>47</v>
      </c>
      <c r="D10" s="22" t="s">
        <v>42</v>
      </c>
      <c r="E10" s="22" t="s">
        <v>42</v>
      </c>
      <c r="F10" s="22" t="s">
        <v>42</v>
      </c>
      <c r="G10" s="37" t="s">
        <v>42</v>
      </c>
      <c r="H10" s="39" t="s">
        <v>42</v>
      </c>
    </row>
    <row r="11" spans="1:8" s="40" customFormat="1" x14ac:dyDescent="0.25">
      <c r="A11" s="38">
        <v>6</v>
      </c>
      <c r="B11" s="38" t="s">
        <v>62</v>
      </c>
      <c r="C11" s="39" t="s">
        <v>82</v>
      </c>
      <c r="D11" s="22">
        <v>0</v>
      </c>
      <c r="E11" s="22">
        <v>0</v>
      </c>
      <c r="F11" s="22">
        <v>0</v>
      </c>
      <c r="G11" s="37">
        <v>2.83</v>
      </c>
      <c r="H11" s="70" t="s">
        <v>114</v>
      </c>
    </row>
    <row r="12" spans="1:8" s="40" customFormat="1" ht="45" x14ac:dyDescent="0.25">
      <c r="A12" s="77">
        <v>7</v>
      </c>
      <c r="B12" s="75" t="s">
        <v>65</v>
      </c>
      <c r="C12" s="39" t="s">
        <v>84</v>
      </c>
      <c r="D12" s="22">
        <v>0</v>
      </c>
      <c r="E12" s="22">
        <v>0</v>
      </c>
      <c r="F12" s="22">
        <v>0</v>
      </c>
      <c r="G12" s="37">
        <v>2.96</v>
      </c>
      <c r="H12" s="71"/>
    </row>
    <row r="13" spans="1:8" s="40" customFormat="1" x14ac:dyDescent="0.25">
      <c r="A13" s="78"/>
      <c r="B13" s="76"/>
      <c r="C13" s="39" t="s">
        <v>87</v>
      </c>
      <c r="D13" s="22">
        <v>0</v>
      </c>
      <c r="E13" s="22">
        <v>0</v>
      </c>
      <c r="F13" s="22">
        <v>0</v>
      </c>
      <c r="G13" s="37">
        <v>3.62</v>
      </c>
      <c r="H13" s="71"/>
    </row>
    <row r="14" spans="1:8" s="40" customFormat="1" x14ac:dyDescent="0.25">
      <c r="A14" s="73">
        <v>8</v>
      </c>
      <c r="B14" s="75" t="s">
        <v>66</v>
      </c>
      <c r="C14" s="39" t="s">
        <v>57</v>
      </c>
      <c r="D14" s="22">
        <v>0</v>
      </c>
      <c r="E14" s="22">
        <v>0</v>
      </c>
      <c r="F14" s="22">
        <v>0</v>
      </c>
      <c r="G14" s="37">
        <v>5.73</v>
      </c>
      <c r="H14" s="71"/>
    </row>
    <row r="15" spans="1:8" s="40" customFormat="1" ht="30" x14ac:dyDescent="0.25">
      <c r="A15" s="74"/>
      <c r="B15" s="76"/>
      <c r="C15" s="39" t="s">
        <v>86</v>
      </c>
      <c r="D15" s="22">
        <v>0</v>
      </c>
      <c r="E15" s="22">
        <v>0</v>
      </c>
      <c r="F15" s="22">
        <v>0</v>
      </c>
      <c r="G15" s="37">
        <f>27.6*0.1</f>
        <v>2.7600000000000002</v>
      </c>
      <c r="H15" s="71"/>
    </row>
    <row r="16" spans="1:8" s="40" customFormat="1" x14ac:dyDescent="0.25">
      <c r="A16" s="38">
        <v>9</v>
      </c>
      <c r="B16" s="38" t="s">
        <v>67</v>
      </c>
      <c r="C16" s="39" t="s">
        <v>85</v>
      </c>
      <c r="D16" s="22">
        <v>0</v>
      </c>
      <c r="E16" s="22">
        <v>0</v>
      </c>
      <c r="F16" s="22">
        <v>0</v>
      </c>
      <c r="G16" s="37">
        <v>0.24</v>
      </c>
      <c r="H16" s="71"/>
    </row>
    <row r="17" spans="1:8" s="41" customFormat="1" x14ac:dyDescent="0.25">
      <c r="A17" s="38">
        <v>10</v>
      </c>
      <c r="B17" s="38" t="s">
        <v>68</v>
      </c>
      <c r="C17" s="39" t="s">
        <v>88</v>
      </c>
      <c r="D17" s="22">
        <v>0</v>
      </c>
      <c r="E17" s="22">
        <v>0</v>
      </c>
      <c r="F17" s="22">
        <v>0</v>
      </c>
      <c r="G17" s="37">
        <v>2.94</v>
      </c>
      <c r="H17" s="71"/>
    </row>
    <row r="18" spans="1:8" s="41" customFormat="1" x14ac:dyDescent="0.25">
      <c r="A18" s="38">
        <v>11</v>
      </c>
      <c r="B18" s="38" t="s">
        <v>79</v>
      </c>
      <c r="C18" s="39" t="s">
        <v>89</v>
      </c>
      <c r="D18" s="22">
        <v>0</v>
      </c>
      <c r="E18" s="22">
        <v>0</v>
      </c>
      <c r="F18" s="22">
        <v>0</v>
      </c>
      <c r="G18" s="37">
        <v>4.95</v>
      </c>
      <c r="H18" s="71"/>
    </row>
    <row r="19" spans="1:8" s="41" customFormat="1" ht="45" x14ac:dyDescent="0.25">
      <c r="A19" s="38">
        <v>12</v>
      </c>
      <c r="B19" s="38" t="s">
        <v>69</v>
      </c>
      <c r="C19" s="39" t="s">
        <v>92</v>
      </c>
      <c r="D19" s="22">
        <v>0</v>
      </c>
      <c r="E19" s="22">
        <v>0</v>
      </c>
      <c r="F19" s="22">
        <v>0</v>
      </c>
      <c r="G19" s="37">
        <f>1.161+0.005+0.021</f>
        <v>1.1869999999999998</v>
      </c>
      <c r="H19" s="71"/>
    </row>
    <row r="20" spans="1:8" s="41" customFormat="1" x14ac:dyDescent="0.25">
      <c r="A20" s="38">
        <v>13</v>
      </c>
      <c r="B20" s="38" t="s">
        <v>70</v>
      </c>
      <c r="C20" s="39" t="s">
        <v>90</v>
      </c>
      <c r="D20" s="22">
        <v>0</v>
      </c>
      <c r="E20" s="22">
        <v>0</v>
      </c>
      <c r="F20" s="22">
        <v>0</v>
      </c>
      <c r="G20" s="37">
        <v>7.0000000000000007E-2</v>
      </c>
      <c r="H20" s="71"/>
    </row>
    <row r="21" spans="1:8" s="41" customFormat="1" ht="45" x14ac:dyDescent="0.25">
      <c r="A21" s="38">
        <v>14</v>
      </c>
      <c r="B21" s="38" t="s">
        <v>71</v>
      </c>
      <c r="C21" s="39" t="s">
        <v>91</v>
      </c>
      <c r="D21" s="22">
        <v>0</v>
      </c>
      <c r="E21" s="22">
        <v>0</v>
      </c>
      <c r="F21" s="22">
        <v>0</v>
      </c>
      <c r="G21" s="37">
        <f>0.052+0.01+0.01</f>
        <v>7.1999999999999995E-2</v>
      </c>
      <c r="H21" s="71"/>
    </row>
    <row r="22" spans="1:8" s="41" customFormat="1" ht="45" x14ac:dyDescent="0.25">
      <c r="A22" s="38">
        <v>15</v>
      </c>
      <c r="B22" s="38" t="s">
        <v>72</v>
      </c>
      <c r="C22" s="39" t="s">
        <v>93</v>
      </c>
      <c r="D22" s="22">
        <v>0</v>
      </c>
      <c r="E22" s="22">
        <v>0</v>
      </c>
      <c r="F22" s="22">
        <v>0</v>
      </c>
      <c r="G22" s="37">
        <f>0.07+0.08+0.034+0.007</f>
        <v>0.19100000000000003</v>
      </c>
      <c r="H22" s="71"/>
    </row>
    <row r="23" spans="1:8" s="41" customFormat="1" x14ac:dyDescent="0.25">
      <c r="A23" s="38">
        <v>16</v>
      </c>
      <c r="B23" s="38" t="s">
        <v>73</v>
      </c>
      <c r="C23" s="39" t="s">
        <v>90</v>
      </c>
      <c r="D23" s="22">
        <v>0</v>
      </c>
      <c r="E23" s="22">
        <v>0</v>
      </c>
      <c r="F23" s="22">
        <v>0</v>
      </c>
      <c r="G23" s="37">
        <v>1.76</v>
      </c>
      <c r="H23" s="71"/>
    </row>
    <row r="24" spans="1:8" s="41" customFormat="1" x14ac:dyDescent="0.25">
      <c r="A24" s="38">
        <v>17</v>
      </c>
      <c r="B24" s="38" t="s">
        <v>74</v>
      </c>
      <c r="C24" s="39" t="s">
        <v>94</v>
      </c>
      <c r="D24" s="22">
        <v>0</v>
      </c>
      <c r="E24" s="22">
        <v>0</v>
      </c>
      <c r="F24" s="22">
        <v>0</v>
      </c>
      <c r="G24" s="49">
        <v>1.68208</v>
      </c>
      <c r="H24" s="71"/>
    </row>
    <row r="25" spans="1:8" s="41" customFormat="1" x14ac:dyDescent="0.25">
      <c r="A25" s="38">
        <v>18</v>
      </c>
      <c r="B25" s="38" t="s">
        <v>75</v>
      </c>
      <c r="C25" s="39" t="s">
        <v>89</v>
      </c>
      <c r="D25" s="22">
        <v>0</v>
      </c>
      <c r="E25" s="22">
        <v>0</v>
      </c>
      <c r="F25" s="22">
        <v>0</v>
      </c>
      <c r="G25" s="37">
        <v>0.125</v>
      </c>
      <c r="H25" s="71"/>
    </row>
    <row r="26" spans="1:8" s="41" customFormat="1" x14ac:dyDescent="0.25">
      <c r="A26" s="38">
        <v>19</v>
      </c>
      <c r="B26" s="38" t="s">
        <v>76</v>
      </c>
      <c r="C26" s="39" t="s">
        <v>95</v>
      </c>
      <c r="D26" s="22">
        <v>0</v>
      </c>
      <c r="E26" s="22">
        <v>0</v>
      </c>
      <c r="F26" s="22">
        <v>0</v>
      </c>
      <c r="G26" s="37">
        <v>3.44</v>
      </c>
      <c r="H26" s="71"/>
    </row>
    <row r="27" spans="1:8" s="41" customFormat="1" x14ac:dyDescent="0.25">
      <c r="A27" s="38">
        <v>20</v>
      </c>
      <c r="B27" s="38" t="s">
        <v>77</v>
      </c>
      <c r="C27" s="39" t="s">
        <v>88</v>
      </c>
      <c r="D27" s="22">
        <v>0</v>
      </c>
      <c r="E27" s="22">
        <v>0</v>
      </c>
      <c r="F27" s="22">
        <v>0</v>
      </c>
      <c r="G27" s="37">
        <v>0.6</v>
      </c>
      <c r="H27" s="71"/>
    </row>
    <row r="28" spans="1:8" s="41" customFormat="1" x14ac:dyDescent="0.25">
      <c r="A28" s="38">
        <v>21</v>
      </c>
      <c r="B28" s="38" t="s">
        <v>78</v>
      </c>
      <c r="C28" s="39" t="s">
        <v>85</v>
      </c>
      <c r="D28" s="22">
        <v>0</v>
      </c>
      <c r="E28" s="22">
        <v>0</v>
      </c>
      <c r="F28" s="22">
        <v>0</v>
      </c>
      <c r="G28" s="37">
        <v>0.79</v>
      </c>
      <c r="H28" s="72"/>
    </row>
    <row r="29" spans="1:8" s="21" customFormat="1" ht="15.75" x14ac:dyDescent="0.25">
      <c r="A29" s="8"/>
      <c r="B29" s="84" t="s">
        <v>49</v>
      </c>
      <c r="C29" s="85"/>
      <c r="D29" s="85"/>
      <c r="E29" s="85"/>
      <c r="F29" s="85"/>
      <c r="G29" s="85"/>
      <c r="H29" s="86"/>
    </row>
    <row r="30" spans="1:8" s="40" customFormat="1" ht="45" x14ac:dyDescent="0.25">
      <c r="A30" s="38">
        <v>1</v>
      </c>
      <c r="B30" s="38" t="s">
        <v>59</v>
      </c>
      <c r="C30" s="39" t="s">
        <v>83</v>
      </c>
      <c r="D30" s="22">
        <v>0</v>
      </c>
      <c r="E30" s="22">
        <v>0</v>
      </c>
      <c r="F30" s="22">
        <v>0</v>
      </c>
      <c r="G30" s="37">
        <v>18.350000000000001</v>
      </c>
      <c r="H30" s="70" t="s">
        <v>114</v>
      </c>
    </row>
    <row r="31" spans="1:8" s="40" customFormat="1" x14ac:dyDescent="0.25">
      <c r="A31" s="38">
        <v>2</v>
      </c>
      <c r="B31" s="38" t="s">
        <v>60</v>
      </c>
      <c r="C31" s="39" t="s">
        <v>56</v>
      </c>
      <c r="D31" s="22">
        <v>0</v>
      </c>
      <c r="E31" s="22">
        <v>0</v>
      </c>
      <c r="F31" s="22">
        <v>0</v>
      </c>
      <c r="G31" s="37">
        <v>29.5</v>
      </c>
      <c r="H31" s="71"/>
    </row>
    <row r="32" spans="1:8" s="40" customFormat="1" x14ac:dyDescent="0.25">
      <c r="A32" s="73">
        <v>3</v>
      </c>
      <c r="B32" s="75" t="s">
        <v>61</v>
      </c>
      <c r="C32" s="39" t="s">
        <v>80</v>
      </c>
      <c r="D32" s="22">
        <v>0</v>
      </c>
      <c r="E32" s="22">
        <v>0</v>
      </c>
      <c r="F32" s="22">
        <v>0</v>
      </c>
      <c r="G32" s="37">
        <v>11.84</v>
      </c>
      <c r="H32" s="71"/>
    </row>
    <row r="33" spans="1:8" s="40" customFormat="1" x14ac:dyDescent="0.25">
      <c r="A33" s="74"/>
      <c r="B33" s="76"/>
      <c r="C33" s="39" t="s">
        <v>81</v>
      </c>
      <c r="D33" s="22">
        <v>0</v>
      </c>
      <c r="E33" s="22">
        <v>0</v>
      </c>
      <c r="F33" s="22">
        <v>0</v>
      </c>
      <c r="G33" s="37">
        <f>5.16-0.86</f>
        <v>4.3</v>
      </c>
      <c r="H33" s="72"/>
    </row>
    <row r="34" spans="1:8" s="40" customFormat="1" x14ac:dyDescent="0.25">
      <c r="A34" s="38">
        <v>4</v>
      </c>
      <c r="B34" s="38" t="s">
        <v>63</v>
      </c>
      <c r="C34" s="39" t="s">
        <v>47</v>
      </c>
      <c r="D34" s="22" t="s">
        <v>42</v>
      </c>
      <c r="E34" s="22" t="s">
        <v>42</v>
      </c>
      <c r="F34" s="22" t="s">
        <v>42</v>
      </c>
      <c r="G34" s="37" t="s">
        <v>42</v>
      </c>
      <c r="H34" s="39" t="s">
        <v>42</v>
      </c>
    </row>
    <row r="35" spans="1:8" s="40" customFormat="1" x14ac:dyDescent="0.25">
      <c r="A35" s="38">
        <v>5</v>
      </c>
      <c r="B35" s="38" t="s">
        <v>64</v>
      </c>
      <c r="C35" s="39" t="s">
        <v>47</v>
      </c>
      <c r="D35" s="22" t="s">
        <v>42</v>
      </c>
      <c r="E35" s="22" t="s">
        <v>42</v>
      </c>
      <c r="F35" s="22" t="s">
        <v>42</v>
      </c>
      <c r="G35" s="37" t="s">
        <v>42</v>
      </c>
      <c r="H35" s="39" t="s">
        <v>42</v>
      </c>
    </row>
    <row r="36" spans="1:8" s="40" customFormat="1" x14ac:dyDescent="0.25">
      <c r="A36" s="38">
        <v>6</v>
      </c>
      <c r="B36" s="38" t="s">
        <v>62</v>
      </c>
      <c r="C36" s="39" t="s">
        <v>82</v>
      </c>
      <c r="D36" s="22">
        <v>0</v>
      </c>
      <c r="E36" s="22">
        <v>0</v>
      </c>
      <c r="F36" s="22">
        <v>0</v>
      </c>
      <c r="G36" s="37">
        <v>2.83</v>
      </c>
      <c r="H36" s="70" t="s">
        <v>114</v>
      </c>
    </row>
    <row r="37" spans="1:8" s="40" customFormat="1" ht="45" x14ac:dyDescent="0.25">
      <c r="A37" s="77">
        <v>7</v>
      </c>
      <c r="B37" s="75" t="s">
        <v>65</v>
      </c>
      <c r="C37" s="39" t="s">
        <v>84</v>
      </c>
      <c r="D37" s="22">
        <v>0</v>
      </c>
      <c r="E37" s="22">
        <v>0</v>
      </c>
      <c r="F37" s="22">
        <v>0</v>
      </c>
      <c r="G37" s="37">
        <v>2.96</v>
      </c>
      <c r="H37" s="71"/>
    </row>
    <row r="38" spans="1:8" s="40" customFormat="1" x14ac:dyDescent="0.25">
      <c r="A38" s="78"/>
      <c r="B38" s="76"/>
      <c r="C38" s="39" t="s">
        <v>87</v>
      </c>
      <c r="D38" s="22">
        <v>0</v>
      </c>
      <c r="E38" s="22">
        <v>0</v>
      </c>
      <c r="F38" s="22">
        <v>0</v>
      </c>
      <c r="G38" s="37">
        <v>3.62</v>
      </c>
      <c r="H38" s="71"/>
    </row>
    <row r="39" spans="1:8" s="40" customFormat="1" x14ac:dyDescent="0.25">
      <c r="A39" s="73">
        <v>8</v>
      </c>
      <c r="B39" s="75" t="s">
        <v>66</v>
      </c>
      <c r="C39" s="39" t="s">
        <v>57</v>
      </c>
      <c r="D39" s="22">
        <v>0</v>
      </c>
      <c r="E39" s="22">
        <v>0</v>
      </c>
      <c r="F39" s="22">
        <v>0</v>
      </c>
      <c r="G39" s="37">
        <v>5.73</v>
      </c>
      <c r="H39" s="71"/>
    </row>
    <row r="40" spans="1:8" s="40" customFormat="1" ht="30" x14ac:dyDescent="0.25">
      <c r="A40" s="74"/>
      <c r="B40" s="76"/>
      <c r="C40" s="39" t="s">
        <v>86</v>
      </c>
      <c r="D40" s="22">
        <v>0</v>
      </c>
      <c r="E40" s="22">
        <v>0</v>
      </c>
      <c r="F40" s="22">
        <v>0</v>
      </c>
      <c r="G40" s="37">
        <f>27.6*0.1</f>
        <v>2.7600000000000002</v>
      </c>
      <c r="H40" s="71"/>
    </row>
    <row r="41" spans="1:8" s="40" customFormat="1" x14ac:dyDescent="0.25">
      <c r="A41" s="38">
        <v>9</v>
      </c>
      <c r="B41" s="38" t="s">
        <v>67</v>
      </c>
      <c r="C41" s="39" t="s">
        <v>85</v>
      </c>
      <c r="D41" s="22">
        <v>0</v>
      </c>
      <c r="E41" s="22">
        <v>0</v>
      </c>
      <c r="F41" s="22">
        <v>0</v>
      </c>
      <c r="G41" s="37">
        <v>0.24</v>
      </c>
      <c r="H41" s="71"/>
    </row>
    <row r="42" spans="1:8" s="41" customFormat="1" x14ac:dyDescent="0.25">
      <c r="A42" s="38">
        <v>10</v>
      </c>
      <c r="B42" s="38" t="s">
        <v>68</v>
      </c>
      <c r="C42" s="39" t="s">
        <v>88</v>
      </c>
      <c r="D42" s="22">
        <v>0</v>
      </c>
      <c r="E42" s="22">
        <v>0</v>
      </c>
      <c r="F42" s="22">
        <v>0</v>
      </c>
      <c r="G42" s="37">
        <v>2.94</v>
      </c>
      <c r="H42" s="71"/>
    </row>
    <row r="43" spans="1:8" s="41" customFormat="1" x14ac:dyDescent="0.25">
      <c r="A43" s="38">
        <v>11</v>
      </c>
      <c r="B43" s="38" t="s">
        <v>79</v>
      </c>
      <c r="C43" s="39" t="s">
        <v>89</v>
      </c>
      <c r="D43" s="22">
        <v>0</v>
      </c>
      <c r="E43" s="22">
        <v>0</v>
      </c>
      <c r="F43" s="22">
        <v>0</v>
      </c>
      <c r="G43" s="37">
        <v>4.95</v>
      </c>
      <c r="H43" s="71"/>
    </row>
    <row r="44" spans="1:8" s="41" customFormat="1" ht="45" x14ac:dyDescent="0.25">
      <c r="A44" s="38">
        <v>12</v>
      </c>
      <c r="B44" s="38" t="s">
        <v>69</v>
      </c>
      <c r="C44" s="39" t="s">
        <v>92</v>
      </c>
      <c r="D44" s="22">
        <v>0</v>
      </c>
      <c r="E44" s="22">
        <v>0</v>
      </c>
      <c r="F44" s="22">
        <v>0</v>
      </c>
      <c r="G44" s="37">
        <f>1.161+0.005+0.021</f>
        <v>1.1869999999999998</v>
      </c>
      <c r="H44" s="71"/>
    </row>
    <row r="45" spans="1:8" s="41" customFormat="1" x14ac:dyDescent="0.25">
      <c r="A45" s="38">
        <v>13</v>
      </c>
      <c r="B45" s="38" t="s">
        <v>70</v>
      </c>
      <c r="C45" s="39" t="s">
        <v>90</v>
      </c>
      <c r="D45" s="22">
        <v>0</v>
      </c>
      <c r="E45" s="22">
        <v>0</v>
      </c>
      <c r="F45" s="22">
        <v>0</v>
      </c>
      <c r="G45" s="37">
        <v>7.0000000000000007E-2</v>
      </c>
      <c r="H45" s="71"/>
    </row>
    <row r="46" spans="1:8" s="41" customFormat="1" ht="45" x14ac:dyDescent="0.25">
      <c r="A46" s="38">
        <v>14</v>
      </c>
      <c r="B46" s="38" t="s">
        <v>71</v>
      </c>
      <c r="C46" s="39" t="s">
        <v>91</v>
      </c>
      <c r="D46" s="22">
        <v>0</v>
      </c>
      <c r="E46" s="22">
        <v>0</v>
      </c>
      <c r="F46" s="22">
        <v>0</v>
      </c>
      <c r="G46" s="37">
        <f>0.052+0.01+0.01</f>
        <v>7.1999999999999995E-2</v>
      </c>
      <c r="H46" s="71"/>
    </row>
    <row r="47" spans="1:8" s="41" customFormat="1" ht="45" x14ac:dyDescent="0.25">
      <c r="A47" s="38">
        <v>15</v>
      </c>
      <c r="B47" s="38" t="s">
        <v>72</v>
      </c>
      <c r="C47" s="39" t="s">
        <v>93</v>
      </c>
      <c r="D47" s="22">
        <v>0</v>
      </c>
      <c r="E47" s="22">
        <v>0</v>
      </c>
      <c r="F47" s="22">
        <v>0</v>
      </c>
      <c r="G47" s="37">
        <f>0.07+0.08+0.034+0.007</f>
        <v>0.19100000000000003</v>
      </c>
      <c r="H47" s="71"/>
    </row>
    <row r="48" spans="1:8" s="41" customFormat="1" x14ac:dyDescent="0.25">
      <c r="A48" s="38">
        <v>16</v>
      </c>
      <c r="B48" s="38" t="s">
        <v>73</v>
      </c>
      <c r="C48" s="39" t="s">
        <v>90</v>
      </c>
      <c r="D48" s="22">
        <v>0</v>
      </c>
      <c r="E48" s="22">
        <v>0</v>
      </c>
      <c r="F48" s="22">
        <v>0</v>
      </c>
      <c r="G48" s="37">
        <v>1.76</v>
      </c>
      <c r="H48" s="71"/>
    </row>
    <row r="49" spans="1:8" s="41" customFormat="1" x14ac:dyDescent="0.25">
      <c r="A49" s="38">
        <v>17</v>
      </c>
      <c r="B49" s="38" t="s">
        <v>74</v>
      </c>
      <c r="C49" s="39" t="s">
        <v>94</v>
      </c>
      <c r="D49" s="22">
        <v>0</v>
      </c>
      <c r="E49" s="22">
        <v>0</v>
      </c>
      <c r="F49" s="22">
        <v>0</v>
      </c>
      <c r="G49" s="49">
        <v>1.68208</v>
      </c>
      <c r="H49" s="71"/>
    </row>
    <row r="50" spans="1:8" s="41" customFormat="1" x14ac:dyDescent="0.25">
      <c r="A50" s="38">
        <v>18</v>
      </c>
      <c r="B50" s="38" t="s">
        <v>75</v>
      </c>
      <c r="C50" s="39" t="s">
        <v>89</v>
      </c>
      <c r="D50" s="22">
        <v>0</v>
      </c>
      <c r="E50" s="22">
        <v>0</v>
      </c>
      <c r="F50" s="22">
        <v>0</v>
      </c>
      <c r="G50" s="37">
        <v>0.125</v>
      </c>
      <c r="H50" s="71"/>
    </row>
    <row r="51" spans="1:8" s="41" customFormat="1" x14ac:dyDescent="0.25">
      <c r="A51" s="38">
        <v>19</v>
      </c>
      <c r="B51" s="38" t="s">
        <v>76</v>
      </c>
      <c r="C51" s="39" t="s">
        <v>95</v>
      </c>
      <c r="D51" s="22">
        <v>0</v>
      </c>
      <c r="E51" s="22">
        <v>0</v>
      </c>
      <c r="F51" s="22">
        <v>0</v>
      </c>
      <c r="G51" s="37">
        <v>3.44</v>
      </c>
      <c r="H51" s="71"/>
    </row>
    <row r="52" spans="1:8" s="41" customFormat="1" x14ac:dyDescent="0.25">
      <c r="A52" s="38">
        <v>20</v>
      </c>
      <c r="B52" s="38" t="s">
        <v>77</v>
      </c>
      <c r="C52" s="39" t="s">
        <v>88</v>
      </c>
      <c r="D52" s="22">
        <v>0</v>
      </c>
      <c r="E52" s="22">
        <v>0</v>
      </c>
      <c r="F52" s="22">
        <v>0</v>
      </c>
      <c r="G52" s="37">
        <v>0.6</v>
      </c>
      <c r="H52" s="71"/>
    </row>
    <row r="53" spans="1:8" s="41" customFormat="1" x14ac:dyDescent="0.25">
      <c r="A53" s="38">
        <v>21</v>
      </c>
      <c r="B53" s="38" t="s">
        <v>78</v>
      </c>
      <c r="C53" s="39" t="s">
        <v>85</v>
      </c>
      <c r="D53" s="22">
        <v>0</v>
      </c>
      <c r="E53" s="22">
        <v>0</v>
      </c>
      <c r="F53" s="22">
        <v>0</v>
      </c>
      <c r="G53" s="37">
        <v>0.79</v>
      </c>
      <c r="H53" s="72"/>
    </row>
    <row r="54" spans="1:8" s="21" customFormat="1" ht="15.75" x14ac:dyDescent="0.25">
      <c r="A54" s="8"/>
      <c r="B54" s="84" t="s">
        <v>50</v>
      </c>
      <c r="C54" s="85"/>
      <c r="D54" s="85"/>
      <c r="E54" s="85"/>
      <c r="F54" s="85"/>
      <c r="G54" s="85"/>
      <c r="H54" s="86"/>
    </row>
    <row r="55" spans="1:8" s="40" customFormat="1" ht="45" x14ac:dyDescent="0.25">
      <c r="A55" s="38">
        <v>1</v>
      </c>
      <c r="B55" s="38" t="s">
        <v>59</v>
      </c>
      <c r="C55" s="39" t="s">
        <v>83</v>
      </c>
      <c r="D55" s="22">
        <v>0</v>
      </c>
      <c r="E55" s="22">
        <v>0</v>
      </c>
      <c r="F55" s="22">
        <v>0</v>
      </c>
      <c r="G55" s="37">
        <v>18.350000000000001</v>
      </c>
      <c r="H55" s="70" t="s">
        <v>114</v>
      </c>
    </row>
    <row r="56" spans="1:8" s="40" customFormat="1" x14ac:dyDescent="0.25">
      <c r="A56" s="38">
        <v>2</v>
      </c>
      <c r="B56" s="38" t="s">
        <v>60</v>
      </c>
      <c r="C56" s="39" t="s">
        <v>56</v>
      </c>
      <c r="D56" s="22">
        <v>0</v>
      </c>
      <c r="E56" s="22">
        <v>0</v>
      </c>
      <c r="F56" s="22">
        <v>0</v>
      </c>
      <c r="G56" s="37">
        <v>29.5</v>
      </c>
      <c r="H56" s="71"/>
    </row>
    <row r="57" spans="1:8" s="40" customFormat="1" x14ac:dyDescent="0.25">
      <c r="A57" s="73">
        <v>3</v>
      </c>
      <c r="B57" s="75" t="s">
        <v>61</v>
      </c>
      <c r="C57" s="39" t="s">
        <v>80</v>
      </c>
      <c r="D57" s="22">
        <v>0</v>
      </c>
      <c r="E57" s="22">
        <v>0</v>
      </c>
      <c r="F57" s="22">
        <v>0</v>
      </c>
      <c r="G57" s="37">
        <v>11.84</v>
      </c>
      <c r="H57" s="71"/>
    </row>
    <row r="58" spans="1:8" s="40" customFormat="1" x14ac:dyDescent="0.25">
      <c r="A58" s="74"/>
      <c r="B58" s="76"/>
      <c r="C58" s="39" t="s">
        <v>81</v>
      </c>
      <c r="D58" s="22">
        <v>0</v>
      </c>
      <c r="E58" s="22">
        <v>0</v>
      </c>
      <c r="F58" s="22">
        <v>0</v>
      </c>
      <c r="G58" s="37">
        <f>5.16-0.86</f>
        <v>4.3</v>
      </c>
      <c r="H58" s="72"/>
    </row>
    <row r="59" spans="1:8" s="40" customFormat="1" x14ac:dyDescent="0.25">
      <c r="A59" s="38">
        <v>4</v>
      </c>
      <c r="B59" s="38" t="s">
        <v>63</v>
      </c>
      <c r="C59" s="39" t="s">
        <v>47</v>
      </c>
      <c r="D59" s="22" t="s">
        <v>42</v>
      </c>
      <c r="E59" s="22" t="s">
        <v>42</v>
      </c>
      <c r="F59" s="22" t="s">
        <v>42</v>
      </c>
      <c r="G59" s="37" t="s">
        <v>42</v>
      </c>
      <c r="H59" s="39" t="s">
        <v>42</v>
      </c>
    </row>
    <row r="60" spans="1:8" s="40" customFormat="1" x14ac:dyDescent="0.25">
      <c r="A60" s="38">
        <v>5</v>
      </c>
      <c r="B60" s="38" t="s">
        <v>64</v>
      </c>
      <c r="C60" s="39" t="s">
        <v>47</v>
      </c>
      <c r="D60" s="22" t="s">
        <v>42</v>
      </c>
      <c r="E60" s="22" t="s">
        <v>42</v>
      </c>
      <c r="F60" s="22" t="s">
        <v>42</v>
      </c>
      <c r="G60" s="37" t="s">
        <v>42</v>
      </c>
      <c r="H60" s="39" t="s">
        <v>42</v>
      </c>
    </row>
    <row r="61" spans="1:8" s="40" customFormat="1" x14ac:dyDescent="0.25">
      <c r="A61" s="38">
        <v>6</v>
      </c>
      <c r="B61" s="38" t="s">
        <v>62</v>
      </c>
      <c r="C61" s="39" t="s">
        <v>82</v>
      </c>
      <c r="D61" s="22">
        <v>0</v>
      </c>
      <c r="E61" s="22">
        <v>0</v>
      </c>
      <c r="F61" s="22">
        <v>0</v>
      </c>
      <c r="G61" s="37">
        <v>2.83</v>
      </c>
      <c r="H61" s="70" t="s">
        <v>114</v>
      </c>
    </row>
    <row r="62" spans="1:8" s="40" customFormat="1" ht="45" x14ac:dyDescent="0.25">
      <c r="A62" s="77">
        <v>7</v>
      </c>
      <c r="B62" s="75" t="s">
        <v>65</v>
      </c>
      <c r="C62" s="39" t="s">
        <v>84</v>
      </c>
      <c r="D62" s="22">
        <v>0</v>
      </c>
      <c r="E62" s="22">
        <v>0</v>
      </c>
      <c r="F62" s="22">
        <v>0</v>
      </c>
      <c r="G62" s="37">
        <v>2.96</v>
      </c>
      <c r="H62" s="71"/>
    </row>
    <row r="63" spans="1:8" s="40" customFormat="1" x14ac:dyDescent="0.25">
      <c r="A63" s="78"/>
      <c r="B63" s="76"/>
      <c r="C63" s="39" t="s">
        <v>87</v>
      </c>
      <c r="D63" s="22">
        <v>0</v>
      </c>
      <c r="E63" s="22">
        <v>0</v>
      </c>
      <c r="F63" s="22">
        <v>0</v>
      </c>
      <c r="G63" s="37">
        <v>3.62</v>
      </c>
      <c r="H63" s="71"/>
    </row>
    <row r="64" spans="1:8" s="40" customFormat="1" x14ac:dyDescent="0.25">
      <c r="A64" s="73">
        <v>8</v>
      </c>
      <c r="B64" s="75" t="s">
        <v>66</v>
      </c>
      <c r="C64" s="39" t="s">
        <v>57</v>
      </c>
      <c r="D64" s="22">
        <v>0</v>
      </c>
      <c r="E64" s="22">
        <v>0</v>
      </c>
      <c r="F64" s="22">
        <v>0</v>
      </c>
      <c r="G64" s="37">
        <v>5.73</v>
      </c>
      <c r="H64" s="71"/>
    </row>
    <row r="65" spans="1:8" s="40" customFormat="1" ht="30" x14ac:dyDescent="0.25">
      <c r="A65" s="74"/>
      <c r="B65" s="76"/>
      <c r="C65" s="39" t="s">
        <v>86</v>
      </c>
      <c r="D65" s="22">
        <v>0</v>
      </c>
      <c r="E65" s="22">
        <v>0</v>
      </c>
      <c r="F65" s="22">
        <v>0</v>
      </c>
      <c r="G65" s="37">
        <f>27.6*0.1</f>
        <v>2.7600000000000002</v>
      </c>
      <c r="H65" s="71"/>
    </row>
    <row r="66" spans="1:8" s="40" customFormat="1" x14ac:dyDescent="0.25">
      <c r="A66" s="38">
        <v>9</v>
      </c>
      <c r="B66" s="38" t="s">
        <v>67</v>
      </c>
      <c r="C66" s="39" t="s">
        <v>85</v>
      </c>
      <c r="D66" s="22">
        <v>0</v>
      </c>
      <c r="E66" s="22">
        <v>0</v>
      </c>
      <c r="F66" s="22">
        <v>0</v>
      </c>
      <c r="G66" s="37">
        <v>0.24</v>
      </c>
      <c r="H66" s="71"/>
    </row>
    <row r="67" spans="1:8" s="41" customFormat="1" x14ac:dyDescent="0.25">
      <c r="A67" s="38">
        <v>10</v>
      </c>
      <c r="B67" s="38" t="s">
        <v>68</v>
      </c>
      <c r="C67" s="39" t="s">
        <v>88</v>
      </c>
      <c r="D67" s="22">
        <v>0</v>
      </c>
      <c r="E67" s="22">
        <v>0</v>
      </c>
      <c r="F67" s="22">
        <v>0</v>
      </c>
      <c r="G67" s="37">
        <v>2.94</v>
      </c>
      <c r="H67" s="71"/>
    </row>
    <row r="68" spans="1:8" s="41" customFormat="1" x14ac:dyDescent="0.25">
      <c r="A68" s="38">
        <v>11</v>
      </c>
      <c r="B68" s="38" t="s">
        <v>79</v>
      </c>
      <c r="C68" s="39" t="s">
        <v>89</v>
      </c>
      <c r="D68" s="22">
        <v>0</v>
      </c>
      <c r="E68" s="22">
        <v>0</v>
      </c>
      <c r="F68" s="22">
        <v>0</v>
      </c>
      <c r="G68" s="37">
        <v>4.95</v>
      </c>
      <c r="H68" s="71"/>
    </row>
    <row r="69" spans="1:8" s="41" customFormat="1" ht="45" x14ac:dyDescent="0.25">
      <c r="A69" s="38">
        <v>12</v>
      </c>
      <c r="B69" s="38" t="s">
        <v>69</v>
      </c>
      <c r="C69" s="39" t="s">
        <v>92</v>
      </c>
      <c r="D69" s="22">
        <v>0</v>
      </c>
      <c r="E69" s="22">
        <v>0</v>
      </c>
      <c r="F69" s="22">
        <v>0</v>
      </c>
      <c r="G69" s="37">
        <f>1.161+0.005+0.021</f>
        <v>1.1869999999999998</v>
      </c>
      <c r="H69" s="71"/>
    </row>
    <row r="70" spans="1:8" s="41" customFormat="1" x14ac:dyDescent="0.25">
      <c r="A70" s="38">
        <v>13</v>
      </c>
      <c r="B70" s="38" t="s">
        <v>70</v>
      </c>
      <c r="C70" s="39" t="s">
        <v>90</v>
      </c>
      <c r="D70" s="22">
        <v>0</v>
      </c>
      <c r="E70" s="22">
        <v>0</v>
      </c>
      <c r="F70" s="22">
        <v>0</v>
      </c>
      <c r="G70" s="37">
        <v>7.0000000000000007E-2</v>
      </c>
      <c r="H70" s="71"/>
    </row>
    <row r="71" spans="1:8" s="41" customFormat="1" ht="45" x14ac:dyDescent="0.25">
      <c r="A71" s="38">
        <v>14</v>
      </c>
      <c r="B71" s="38" t="s">
        <v>71</v>
      </c>
      <c r="C71" s="39" t="s">
        <v>91</v>
      </c>
      <c r="D71" s="22">
        <v>0</v>
      </c>
      <c r="E71" s="22">
        <v>0</v>
      </c>
      <c r="F71" s="22">
        <v>0</v>
      </c>
      <c r="G71" s="37">
        <f>0.052+0.01+0.01</f>
        <v>7.1999999999999995E-2</v>
      </c>
      <c r="H71" s="71"/>
    </row>
    <row r="72" spans="1:8" s="41" customFormat="1" ht="45" x14ac:dyDescent="0.25">
      <c r="A72" s="38">
        <v>15</v>
      </c>
      <c r="B72" s="38" t="s">
        <v>72</v>
      </c>
      <c r="C72" s="39" t="s">
        <v>93</v>
      </c>
      <c r="D72" s="22">
        <v>0</v>
      </c>
      <c r="E72" s="22">
        <v>0</v>
      </c>
      <c r="F72" s="22">
        <v>0</v>
      </c>
      <c r="G72" s="37">
        <f>0.07+0.08+0.034+0.007</f>
        <v>0.19100000000000003</v>
      </c>
      <c r="H72" s="71"/>
    </row>
    <row r="73" spans="1:8" s="41" customFormat="1" x14ac:dyDescent="0.25">
      <c r="A73" s="38">
        <v>16</v>
      </c>
      <c r="B73" s="38" t="s">
        <v>73</v>
      </c>
      <c r="C73" s="39" t="s">
        <v>90</v>
      </c>
      <c r="D73" s="22">
        <v>0</v>
      </c>
      <c r="E73" s="22">
        <v>0</v>
      </c>
      <c r="F73" s="22">
        <v>0</v>
      </c>
      <c r="G73" s="37">
        <v>1.76</v>
      </c>
      <c r="H73" s="71"/>
    </row>
    <row r="74" spans="1:8" s="41" customFormat="1" x14ac:dyDescent="0.25">
      <c r="A74" s="38">
        <v>17</v>
      </c>
      <c r="B74" s="38" t="s">
        <v>74</v>
      </c>
      <c r="C74" s="39" t="s">
        <v>94</v>
      </c>
      <c r="D74" s="22">
        <v>0</v>
      </c>
      <c r="E74" s="22">
        <v>0</v>
      </c>
      <c r="F74" s="22">
        <v>0</v>
      </c>
      <c r="G74" s="49">
        <v>1.68208</v>
      </c>
      <c r="H74" s="71"/>
    </row>
    <row r="75" spans="1:8" s="41" customFormat="1" x14ac:dyDescent="0.25">
      <c r="A75" s="38">
        <v>18</v>
      </c>
      <c r="B75" s="38" t="s">
        <v>75</v>
      </c>
      <c r="C75" s="39" t="s">
        <v>89</v>
      </c>
      <c r="D75" s="22">
        <v>0</v>
      </c>
      <c r="E75" s="22">
        <v>0</v>
      </c>
      <c r="F75" s="22">
        <v>0</v>
      </c>
      <c r="G75" s="37">
        <v>0.125</v>
      </c>
      <c r="H75" s="71"/>
    </row>
    <row r="76" spans="1:8" s="41" customFormat="1" x14ac:dyDescent="0.25">
      <c r="A76" s="38">
        <v>19</v>
      </c>
      <c r="B76" s="38" t="s">
        <v>76</v>
      </c>
      <c r="C76" s="39" t="s">
        <v>95</v>
      </c>
      <c r="D76" s="22">
        <v>0</v>
      </c>
      <c r="E76" s="22">
        <v>0</v>
      </c>
      <c r="F76" s="22">
        <v>0</v>
      </c>
      <c r="G76" s="37">
        <v>3.44</v>
      </c>
      <c r="H76" s="71"/>
    </row>
    <row r="77" spans="1:8" s="41" customFormat="1" x14ac:dyDescent="0.25">
      <c r="A77" s="38">
        <v>20</v>
      </c>
      <c r="B77" s="38" t="s">
        <v>77</v>
      </c>
      <c r="C77" s="39" t="s">
        <v>88</v>
      </c>
      <c r="D77" s="22">
        <v>0</v>
      </c>
      <c r="E77" s="22">
        <v>0</v>
      </c>
      <c r="F77" s="22">
        <v>0</v>
      </c>
      <c r="G77" s="37">
        <v>0.6</v>
      </c>
      <c r="H77" s="71"/>
    </row>
    <row r="78" spans="1:8" s="41" customFormat="1" x14ac:dyDescent="0.25">
      <c r="A78" s="38">
        <v>21</v>
      </c>
      <c r="B78" s="38" t="s">
        <v>78</v>
      </c>
      <c r="C78" s="39" t="s">
        <v>85</v>
      </c>
      <c r="D78" s="22">
        <v>0</v>
      </c>
      <c r="E78" s="22">
        <v>0</v>
      </c>
      <c r="F78" s="22">
        <v>0</v>
      </c>
      <c r="G78" s="37">
        <v>0.79</v>
      </c>
      <c r="H78" s="72"/>
    </row>
    <row r="79" spans="1:8" s="21" customFormat="1" ht="15.75" x14ac:dyDescent="0.25">
      <c r="A79" s="8"/>
      <c r="B79" s="84" t="s">
        <v>51</v>
      </c>
      <c r="C79" s="85"/>
      <c r="D79" s="85"/>
      <c r="E79" s="85"/>
      <c r="F79" s="85"/>
      <c r="G79" s="85"/>
      <c r="H79" s="86"/>
    </row>
    <row r="80" spans="1:8" s="40" customFormat="1" ht="45" x14ac:dyDescent="0.25">
      <c r="A80" s="38">
        <v>1</v>
      </c>
      <c r="B80" s="38" t="s">
        <v>59</v>
      </c>
      <c r="C80" s="39" t="s">
        <v>83</v>
      </c>
      <c r="D80" s="22">
        <v>0</v>
      </c>
      <c r="E80" s="22">
        <v>0</v>
      </c>
      <c r="F80" s="22">
        <v>0</v>
      </c>
      <c r="G80" s="37">
        <v>18.350000000000001</v>
      </c>
      <c r="H80" s="70" t="s">
        <v>114</v>
      </c>
    </row>
    <row r="81" spans="1:8" s="40" customFormat="1" x14ac:dyDescent="0.25">
      <c r="A81" s="38">
        <v>2</v>
      </c>
      <c r="B81" s="38" t="s">
        <v>60</v>
      </c>
      <c r="C81" s="39" t="s">
        <v>56</v>
      </c>
      <c r="D81" s="22">
        <v>0</v>
      </c>
      <c r="E81" s="22">
        <v>0</v>
      </c>
      <c r="F81" s="22">
        <v>0</v>
      </c>
      <c r="G81" s="37">
        <v>29.5</v>
      </c>
      <c r="H81" s="71"/>
    </row>
    <row r="82" spans="1:8" s="40" customFormat="1" x14ac:dyDescent="0.25">
      <c r="A82" s="73">
        <v>3</v>
      </c>
      <c r="B82" s="75" t="s">
        <v>61</v>
      </c>
      <c r="C82" s="39" t="s">
        <v>80</v>
      </c>
      <c r="D82" s="22">
        <v>0</v>
      </c>
      <c r="E82" s="22">
        <v>0</v>
      </c>
      <c r="F82" s="22">
        <v>0</v>
      </c>
      <c r="G82" s="37">
        <v>11.84</v>
      </c>
      <c r="H82" s="71"/>
    </row>
    <row r="83" spans="1:8" s="40" customFormat="1" x14ac:dyDescent="0.25">
      <c r="A83" s="74"/>
      <c r="B83" s="76"/>
      <c r="C83" s="39" t="s">
        <v>81</v>
      </c>
      <c r="D83" s="22">
        <v>0</v>
      </c>
      <c r="E83" s="22">
        <v>0</v>
      </c>
      <c r="F83" s="22">
        <v>0</v>
      </c>
      <c r="G83" s="37">
        <f>5.16-0.86</f>
        <v>4.3</v>
      </c>
      <c r="H83" s="72"/>
    </row>
    <row r="84" spans="1:8" s="40" customFormat="1" x14ac:dyDescent="0.25">
      <c r="A84" s="38">
        <v>4</v>
      </c>
      <c r="B84" s="38" t="s">
        <v>63</v>
      </c>
      <c r="C84" s="39" t="s">
        <v>47</v>
      </c>
      <c r="D84" s="22" t="s">
        <v>42</v>
      </c>
      <c r="E84" s="22" t="s">
        <v>42</v>
      </c>
      <c r="F84" s="22" t="s">
        <v>42</v>
      </c>
      <c r="G84" s="37" t="s">
        <v>42</v>
      </c>
      <c r="H84" s="39" t="s">
        <v>42</v>
      </c>
    </row>
    <row r="85" spans="1:8" s="40" customFormat="1" x14ac:dyDescent="0.25">
      <c r="A85" s="38">
        <v>5</v>
      </c>
      <c r="B85" s="38" t="s">
        <v>64</v>
      </c>
      <c r="C85" s="39" t="s">
        <v>47</v>
      </c>
      <c r="D85" s="22" t="s">
        <v>42</v>
      </c>
      <c r="E85" s="22" t="s">
        <v>42</v>
      </c>
      <c r="F85" s="22" t="s">
        <v>42</v>
      </c>
      <c r="G85" s="37" t="s">
        <v>42</v>
      </c>
      <c r="H85" s="39" t="s">
        <v>42</v>
      </c>
    </row>
    <row r="86" spans="1:8" s="40" customFormat="1" x14ac:dyDescent="0.25">
      <c r="A86" s="38">
        <v>6</v>
      </c>
      <c r="B86" s="38" t="s">
        <v>62</v>
      </c>
      <c r="C86" s="39" t="s">
        <v>82</v>
      </c>
      <c r="D86" s="22">
        <v>0</v>
      </c>
      <c r="E86" s="22">
        <v>0</v>
      </c>
      <c r="F86" s="22">
        <v>0</v>
      </c>
      <c r="G86" s="37">
        <v>2.83</v>
      </c>
      <c r="H86" s="70" t="s">
        <v>114</v>
      </c>
    </row>
    <row r="87" spans="1:8" s="40" customFormat="1" ht="45" x14ac:dyDescent="0.25">
      <c r="A87" s="77">
        <v>7</v>
      </c>
      <c r="B87" s="75" t="s">
        <v>65</v>
      </c>
      <c r="C87" s="39" t="s">
        <v>84</v>
      </c>
      <c r="D87" s="22">
        <v>0</v>
      </c>
      <c r="E87" s="22">
        <v>0</v>
      </c>
      <c r="F87" s="22">
        <v>0</v>
      </c>
      <c r="G87" s="37">
        <v>2.96</v>
      </c>
      <c r="H87" s="71"/>
    </row>
    <row r="88" spans="1:8" s="40" customFormat="1" x14ac:dyDescent="0.25">
      <c r="A88" s="78"/>
      <c r="B88" s="76"/>
      <c r="C88" s="39" t="s">
        <v>87</v>
      </c>
      <c r="D88" s="22">
        <v>0</v>
      </c>
      <c r="E88" s="22">
        <v>0</v>
      </c>
      <c r="F88" s="22">
        <v>0</v>
      </c>
      <c r="G88" s="37">
        <v>3.62</v>
      </c>
      <c r="H88" s="71"/>
    </row>
    <row r="89" spans="1:8" s="40" customFormat="1" x14ac:dyDescent="0.25">
      <c r="A89" s="73">
        <v>8</v>
      </c>
      <c r="B89" s="75" t="s">
        <v>66</v>
      </c>
      <c r="C89" s="39" t="s">
        <v>57</v>
      </c>
      <c r="D89" s="22">
        <v>0</v>
      </c>
      <c r="E89" s="22">
        <v>0</v>
      </c>
      <c r="F89" s="22">
        <v>0</v>
      </c>
      <c r="G89" s="37">
        <v>5.73</v>
      </c>
      <c r="H89" s="71"/>
    </row>
    <row r="90" spans="1:8" s="40" customFormat="1" ht="30" x14ac:dyDescent="0.25">
      <c r="A90" s="74"/>
      <c r="B90" s="76"/>
      <c r="C90" s="39" t="s">
        <v>86</v>
      </c>
      <c r="D90" s="22">
        <v>0</v>
      </c>
      <c r="E90" s="22">
        <v>0</v>
      </c>
      <c r="F90" s="22">
        <v>0</v>
      </c>
      <c r="G90" s="37">
        <f>27.6*0.1</f>
        <v>2.7600000000000002</v>
      </c>
      <c r="H90" s="71"/>
    </row>
    <row r="91" spans="1:8" s="40" customFormat="1" x14ac:dyDescent="0.25">
      <c r="A91" s="38">
        <v>9</v>
      </c>
      <c r="B91" s="38" t="s">
        <v>67</v>
      </c>
      <c r="C91" s="39" t="s">
        <v>85</v>
      </c>
      <c r="D91" s="22">
        <v>0</v>
      </c>
      <c r="E91" s="22">
        <v>0</v>
      </c>
      <c r="F91" s="22">
        <v>0</v>
      </c>
      <c r="G91" s="37">
        <v>0.24</v>
      </c>
      <c r="H91" s="71"/>
    </row>
    <row r="92" spans="1:8" s="41" customFormat="1" x14ac:dyDescent="0.25">
      <c r="A92" s="38">
        <v>10</v>
      </c>
      <c r="B92" s="38" t="s">
        <v>68</v>
      </c>
      <c r="C92" s="39" t="s">
        <v>88</v>
      </c>
      <c r="D92" s="22">
        <v>0</v>
      </c>
      <c r="E92" s="22">
        <v>0</v>
      </c>
      <c r="F92" s="22">
        <v>0</v>
      </c>
      <c r="G92" s="37">
        <v>2.94</v>
      </c>
      <c r="H92" s="71"/>
    </row>
    <row r="93" spans="1:8" s="41" customFormat="1" x14ac:dyDescent="0.25">
      <c r="A93" s="38">
        <v>11</v>
      </c>
      <c r="B93" s="38" t="s">
        <v>79</v>
      </c>
      <c r="C93" s="39" t="s">
        <v>89</v>
      </c>
      <c r="D93" s="22">
        <v>0</v>
      </c>
      <c r="E93" s="22">
        <v>0</v>
      </c>
      <c r="F93" s="22">
        <v>0</v>
      </c>
      <c r="G93" s="37">
        <v>4.95</v>
      </c>
      <c r="H93" s="71"/>
    </row>
    <row r="94" spans="1:8" s="41" customFormat="1" ht="45" x14ac:dyDescent="0.25">
      <c r="A94" s="38">
        <v>12</v>
      </c>
      <c r="B94" s="38" t="s">
        <v>69</v>
      </c>
      <c r="C94" s="39" t="s">
        <v>92</v>
      </c>
      <c r="D94" s="22">
        <v>0</v>
      </c>
      <c r="E94" s="22">
        <v>0</v>
      </c>
      <c r="F94" s="22">
        <v>0</v>
      </c>
      <c r="G94" s="37">
        <f>1.161+0.005+0.021</f>
        <v>1.1869999999999998</v>
      </c>
      <c r="H94" s="71"/>
    </row>
    <row r="95" spans="1:8" s="41" customFormat="1" x14ac:dyDescent="0.25">
      <c r="A95" s="38">
        <v>13</v>
      </c>
      <c r="B95" s="38" t="s">
        <v>70</v>
      </c>
      <c r="C95" s="39" t="s">
        <v>90</v>
      </c>
      <c r="D95" s="22">
        <v>0</v>
      </c>
      <c r="E95" s="22">
        <v>0</v>
      </c>
      <c r="F95" s="22">
        <v>0</v>
      </c>
      <c r="G95" s="37">
        <v>7.0000000000000007E-2</v>
      </c>
      <c r="H95" s="71"/>
    </row>
    <row r="96" spans="1:8" s="41" customFormat="1" ht="45" x14ac:dyDescent="0.25">
      <c r="A96" s="38">
        <v>14</v>
      </c>
      <c r="B96" s="38" t="s">
        <v>71</v>
      </c>
      <c r="C96" s="39" t="s">
        <v>91</v>
      </c>
      <c r="D96" s="22">
        <v>0</v>
      </c>
      <c r="E96" s="22">
        <v>0</v>
      </c>
      <c r="F96" s="22">
        <v>0</v>
      </c>
      <c r="G96" s="37">
        <f>0.052+0.01+0.01</f>
        <v>7.1999999999999995E-2</v>
      </c>
      <c r="H96" s="71"/>
    </row>
    <row r="97" spans="1:8" s="41" customFormat="1" ht="45" x14ac:dyDescent="0.25">
      <c r="A97" s="38">
        <v>15</v>
      </c>
      <c r="B97" s="38" t="s">
        <v>72</v>
      </c>
      <c r="C97" s="39" t="s">
        <v>93</v>
      </c>
      <c r="D97" s="22">
        <v>0</v>
      </c>
      <c r="E97" s="22">
        <v>0</v>
      </c>
      <c r="F97" s="22">
        <v>0</v>
      </c>
      <c r="G97" s="37">
        <f>0.07+0.08+0.034+0.007</f>
        <v>0.19100000000000003</v>
      </c>
      <c r="H97" s="71"/>
    </row>
    <row r="98" spans="1:8" s="41" customFormat="1" x14ac:dyDescent="0.25">
      <c r="A98" s="38">
        <v>16</v>
      </c>
      <c r="B98" s="38" t="s">
        <v>73</v>
      </c>
      <c r="C98" s="39" t="s">
        <v>90</v>
      </c>
      <c r="D98" s="22">
        <v>0</v>
      </c>
      <c r="E98" s="22">
        <v>0</v>
      </c>
      <c r="F98" s="22">
        <v>0</v>
      </c>
      <c r="G98" s="37">
        <v>1.76</v>
      </c>
      <c r="H98" s="71"/>
    </row>
    <row r="99" spans="1:8" s="41" customFormat="1" x14ac:dyDescent="0.25">
      <c r="A99" s="38">
        <v>17</v>
      </c>
      <c r="B99" s="38" t="s">
        <v>74</v>
      </c>
      <c r="C99" s="39" t="s">
        <v>94</v>
      </c>
      <c r="D99" s="22">
        <v>0</v>
      </c>
      <c r="E99" s="22">
        <v>0</v>
      </c>
      <c r="F99" s="22">
        <v>0</v>
      </c>
      <c r="G99" s="49">
        <v>1.68208</v>
      </c>
      <c r="H99" s="71"/>
    </row>
    <row r="100" spans="1:8" s="41" customFormat="1" x14ac:dyDescent="0.25">
      <c r="A100" s="38">
        <v>18</v>
      </c>
      <c r="B100" s="38" t="s">
        <v>75</v>
      </c>
      <c r="C100" s="39" t="s">
        <v>89</v>
      </c>
      <c r="D100" s="22">
        <v>0</v>
      </c>
      <c r="E100" s="22">
        <v>0</v>
      </c>
      <c r="F100" s="22">
        <v>0</v>
      </c>
      <c r="G100" s="37">
        <v>0.125</v>
      </c>
      <c r="H100" s="71"/>
    </row>
    <row r="101" spans="1:8" s="41" customFormat="1" x14ac:dyDescent="0.25">
      <c r="A101" s="38">
        <v>19</v>
      </c>
      <c r="B101" s="38" t="s">
        <v>76</v>
      </c>
      <c r="C101" s="39" t="s">
        <v>95</v>
      </c>
      <c r="D101" s="22">
        <v>0</v>
      </c>
      <c r="E101" s="22">
        <v>0</v>
      </c>
      <c r="F101" s="22">
        <v>0</v>
      </c>
      <c r="G101" s="37">
        <v>3.44</v>
      </c>
      <c r="H101" s="71"/>
    </row>
    <row r="102" spans="1:8" s="41" customFormat="1" x14ac:dyDescent="0.25">
      <c r="A102" s="38">
        <v>20</v>
      </c>
      <c r="B102" s="38" t="s">
        <v>77</v>
      </c>
      <c r="C102" s="39" t="s">
        <v>88</v>
      </c>
      <c r="D102" s="22">
        <v>0</v>
      </c>
      <c r="E102" s="22">
        <v>0</v>
      </c>
      <c r="F102" s="22">
        <v>0</v>
      </c>
      <c r="G102" s="37">
        <v>0.6</v>
      </c>
      <c r="H102" s="71"/>
    </row>
    <row r="103" spans="1:8" s="41" customFormat="1" x14ac:dyDescent="0.25">
      <c r="A103" s="38">
        <v>21</v>
      </c>
      <c r="B103" s="38" t="s">
        <v>78</v>
      </c>
      <c r="C103" s="39" t="s">
        <v>85</v>
      </c>
      <c r="D103" s="22">
        <v>0</v>
      </c>
      <c r="E103" s="22">
        <v>0</v>
      </c>
      <c r="F103" s="22">
        <v>0</v>
      </c>
      <c r="G103" s="37">
        <v>0.79</v>
      </c>
      <c r="H103" s="72"/>
    </row>
    <row r="104" spans="1:8" s="21" customFormat="1" ht="15.75" x14ac:dyDescent="0.25">
      <c r="A104" s="8"/>
      <c r="B104" s="84" t="s">
        <v>52</v>
      </c>
      <c r="C104" s="85"/>
      <c r="D104" s="85"/>
      <c r="E104" s="85"/>
      <c r="F104" s="85"/>
      <c r="G104" s="85"/>
      <c r="H104" s="86"/>
    </row>
    <row r="105" spans="1:8" s="40" customFormat="1" ht="45" x14ac:dyDescent="0.25">
      <c r="A105" s="38">
        <v>1</v>
      </c>
      <c r="B105" s="38" t="s">
        <v>59</v>
      </c>
      <c r="C105" s="39" t="s">
        <v>83</v>
      </c>
      <c r="D105" s="22">
        <v>0</v>
      </c>
      <c r="E105" s="22">
        <v>0</v>
      </c>
      <c r="F105" s="22">
        <v>0</v>
      </c>
      <c r="G105" s="37">
        <v>18.350000000000001</v>
      </c>
      <c r="H105" s="70" t="s">
        <v>114</v>
      </c>
    </row>
    <row r="106" spans="1:8" s="40" customFormat="1" x14ac:dyDescent="0.25">
      <c r="A106" s="38">
        <v>2</v>
      </c>
      <c r="B106" s="38" t="s">
        <v>60</v>
      </c>
      <c r="C106" s="39" t="s">
        <v>56</v>
      </c>
      <c r="D106" s="22">
        <v>0</v>
      </c>
      <c r="E106" s="22">
        <v>0</v>
      </c>
      <c r="F106" s="22">
        <v>0</v>
      </c>
      <c r="G106" s="37">
        <v>29.5</v>
      </c>
      <c r="H106" s="71"/>
    </row>
    <row r="107" spans="1:8" s="40" customFormat="1" x14ac:dyDescent="0.25">
      <c r="A107" s="73">
        <v>3</v>
      </c>
      <c r="B107" s="75" t="s">
        <v>61</v>
      </c>
      <c r="C107" s="39" t="s">
        <v>80</v>
      </c>
      <c r="D107" s="22">
        <v>0</v>
      </c>
      <c r="E107" s="22">
        <v>0</v>
      </c>
      <c r="F107" s="22">
        <v>0</v>
      </c>
      <c r="G107" s="37">
        <v>11.84</v>
      </c>
      <c r="H107" s="71"/>
    </row>
    <row r="108" spans="1:8" s="40" customFormat="1" x14ac:dyDescent="0.25">
      <c r="A108" s="74"/>
      <c r="B108" s="76"/>
      <c r="C108" s="39" t="s">
        <v>81</v>
      </c>
      <c r="D108" s="22">
        <v>0</v>
      </c>
      <c r="E108" s="22">
        <v>0</v>
      </c>
      <c r="F108" s="22">
        <v>0</v>
      </c>
      <c r="G108" s="37">
        <f>5.16-0.86</f>
        <v>4.3</v>
      </c>
      <c r="H108" s="72"/>
    </row>
    <row r="109" spans="1:8" s="40" customFormat="1" x14ac:dyDescent="0.25">
      <c r="A109" s="38">
        <v>4</v>
      </c>
      <c r="B109" s="38" t="s">
        <v>63</v>
      </c>
      <c r="C109" s="39" t="s">
        <v>47</v>
      </c>
      <c r="D109" s="22" t="s">
        <v>42</v>
      </c>
      <c r="E109" s="22" t="s">
        <v>42</v>
      </c>
      <c r="F109" s="22" t="s">
        <v>42</v>
      </c>
      <c r="G109" s="37" t="s">
        <v>42</v>
      </c>
      <c r="H109" s="39" t="s">
        <v>42</v>
      </c>
    </row>
    <row r="110" spans="1:8" s="40" customFormat="1" x14ac:dyDescent="0.25">
      <c r="A110" s="38">
        <v>5</v>
      </c>
      <c r="B110" s="38" t="s">
        <v>64</v>
      </c>
      <c r="C110" s="39" t="s">
        <v>47</v>
      </c>
      <c r="D110" s="22" t="s">
        <v>42</v>
      </c>
      <c r="E110" s="22" t="s">
        <v>42</v>
      </c>
      <c r="F110" s="22" t="s">
        <v>42</v>
      </c>
      <c r="G110" s="37" t="s">
        <v>42</v>
      </c>
      <c r="H110" s="39" t="s">
        <v>42</v>
      </c>
    </row>
    <row r="111" spans="1:8" s="40" customFormat="1" x14ac:dyDescent="0.25">
      <c r="A111" s="38">
        <v>6</v>
      </c>
      <c r="B111" s="38" t="s">
        <v>62</v>
      </c>
      <c r="C111" s="39" t="s">
        <v>82</v>
      </c>
      <c r="D111" s="22">
        <v>0</v>
      </c>
      <c r="E111" s="22">
        <v>0</v>
      </c>
      <c r="F111" s="22">
        <v>0</v>
      </c>
      <c r="G111" s="37">
        <v>2.83</v>
      </c>
      <c r="H111" s="70" t="s">
        <v>114</v>
      </c>
    </row>
    <row r="112" spans="1:8" s="40" customFormat="1" ht="45" x14ac:dyDescent="0.25">
      <c r="A112" s="77">
        <v>7</v>
      </c>
      <c r="B112" s="75" t="s">
        <v>65</v>
      </c>
      <c r="C112" s="39" t="s">
        <v>84</v>
      </c>
      <c r="D112" s="22">
        <v>0</v>
      </c>
      <c r="E112" s="22">
        <v>0</v>
      </c>
      <c r="F112" s="22">
        <v>0</v>
      </c>
      <c r="G112" s="37">
        <v>2.96</v>
      </c>
      <c r="H112" s="71"/>
    </row>
    <row r="113" spans="1:8" s="40" customFormat="1" x14ac:dyDescent="0.25">
      <c r="A113" s="78"/>
      <c r="B113" s="76"/>
      <c r="C113" s="39" t="s">
        <v>87</v>
      </c>
      <c r="D113" s="22">
        <v>0</v>
      </c>
      <c r="E113" s="22">
        <v>0</v>
      </c>
      <c r="F113" s="22">
        <v>0</v>
      </c>
      <c r="G113" s="37">
        <v>3.62</v>
      </c>
      <c r="H113" s="71"/>
    </row>
    <row r="114" spans="1:8" s="40" customFormat="1" x14ac:dyDescent="0.25">
      <c r="A114" s="73">
        <v>8</v>
      </c>
      <c r="B114" s="75" t="s">
        <v>66</v>
      </c>
      <c r="C114" s="39" t="s">
        <v>57</v>
      </c>
      <c r="D114" s="22">
        <v>0</v>
      </c>
      <c r="E114" s="22">
        <v>0</v>
      </c>
      <c r="F114" s="22">
        <v>0</v>
      </c>
      <c r="G114" s="37">
        <v>5.73</v>
      </c>
      <c r="H114" s="71"/>
    </row>
    <row r="115" spans="1:8" s="40" customFormat="1" ht="30" x14ac:dyDescent="0.25">
      <c r="A115" s="74"/>
      <c r="B115" s="76"/>
      <c r="C115" s="39" t="s">
        <v>86</v>
      </c>
      <c r="D115" s="22">
        <v>0</v>
      </c>
      <c r="E115" s="22">
        <v>0</v>
      </c>
      <c r="F115" s="22">
        <v>0</v>
      </c>
      <c r="G115" s="37">
        <f>27.6*0.1</f>
        <v>2.7600000000000002</v>
      </c>
      <c r="H115" s="71"/>
    </row>
    <row r="116" spans="1:8" s="40" customFormat="1" x14ac:dyDescent="0.25">
      <c r="A116" s="38">
        <v>9</v>
      </c>
      <c r="B116" s="38" t="s">
        <v>67</v>
      </c>
      <c r="C116" s="39" t="s">
        <v>85</v>
      </c>
      <c r="D116" s="22">
        <v>0</v>
      </c>
      <c r="E116" s="22">
        <v>0</v>
      </c>
      <c r="F116" s="22">
        <v>0</v>
      </c>
      <c r="G116" s="37">
        <v>0.24</v>
      </c>
      <c r="H116" s="71"/>
    </row>
    <row r="117" spans="1:8" s="41" customFormat="1" x14ac:dyDescent="0.25">
      <c r="A117" s="38">
        <v>10</v>
      </c>
      <c r="B117" s="38" t="s">
        <v>68</v>
      </c>
      <c r="C117" s="39" t="s">
        <v>88</v>
      </c>
      <c r="D117" s="22">
        <v>0</v>
      </c>
      <c r="E117" s="22">
        <v>0</v>
      </c>
      <c r="F117" s="22">
        <v>0</v>
      </c>
      <c r="G117" s="37">
        <v>2.94</v>
      </c>
      <c r="H117" s="71"/>
    </row>
    <row r="118" spans="1:8" s="41" customFormat="1" x14ac:dyDescent="0.25">
      <c r="A118" s="38">
        <v>11</v>
      </c>
      <c r="B118" s="38" t="s">
        <v>79</v>
      </c>
      <c r="C118" s="39" t="s">
        <v>89</v>
      </c>
      <c r="D118" s="22">
        <v>0</v>
      </c>
      <c r="E118" s="22">
        <v>0</v>
      </c>
      <c r="F118" s="22">
        <v>0</v>
      </c>
      <c r="G118" s="37">
        <v>4.95</v>
      </c>
      <c r="H118" s="71"/>
    </row>
    <row r="119" spans="1:8" s="41" customFormat="1" ht="45" x14ac:dyDescent="0.25">
      <c r="A119" s="38">
        <v>12</v>
      </c>
      <c r="B119" s="38" t="s">
        <v>69</v>
      </c>
      <c r="C119" s="39" t="s">
        <v>92</v>
      </c>
      <c r="D119" s="22">
        <v>0</v>
      </c>
      <c r="E119" s="22">
        <v>0</v>
      </c>
      <c r="F119" s="22">
        <v>0</v>
      </c>
      <c r="G119" s="37">
        <f>1.161+0.005+0.021</f>
        <v>1.1869999999999998</v>
      </c>
      <c r="H119" s="71"/>
    </row>
    <row r="120" spans="1:8" s="41" customFormat="1" x14ac:dyDescent="0.25">
      <c r="A120" s="38">
        <v>13</v>
      </c>
      <c r="B120" s="38" t="s">
        <v>70</v>
      </c>
      <c r="C120" s="39" t="s">
        <v>90</v>
      </c>
      <c r="D120" s="22">
        <v>0</v>
      </c>
      <c r="E120" s="22">
        <v>0</v>
      </c>
      <c r="F120" s="22">
        <v>0</v>
      </c>
      <c r="G120" s="37">
        <v>7.0000000000000007E-2</v>
      </c>
      <c r="H120" s="71"/>
    </row>
    <row r="121" spans="1:8" s="41" customFormat="1" ht="45" x14ac:dyDescent="0.25">
      <c r="A121" s="38">
        <v>14</v>
      </c>
      <c r="B121" s="38" t="s">
        <v>71</v>
      </c>
      <c r="C121" s="39" t="s">
        <v>91</v>
      </c>
      <c r="D121" s="22">
        <v>0</v>
      </c>
      <c r="E121" s="22">
        <v>0</v>
      </c>
      <c r="F121" s="22">
        <v>0</v>
      </c>
      <c r="G121" s="37">
        <f>0.052+0.01+0.01</f>
        <v>7.1999999999999995E-2</v>
      </c>
      <c r="H121" s="71"/>
    </row>
    <row r="122" spans="1:8" s="41" customFormat="1" ht="45" x14ac:dyDescent="0.25">
      <c r="A122" s="38">
        <v>15</v>
      </c>
      <c r="B122" s="38" t="s">
        <v>72</v>
      </c>
      <c r="C122" s="39" t="s">
        <v>93</v>
      </c>
      <c r="D122" s="22">
        <v>0</v>
      </c>
      <c r="E122" s="22">
        <v>0</v>
      </c>
      <c r="F122" s="22">
        <v>0</v>
      </c>
      <c r="G122" s="37">
        <f>0.07+0.08+0.034+0.007</f>
        <v>0.19100000000000003</v>
      </c>
      <c r="H122" s="71"/>
    </row>
    <row r="123" spans="1:8" s="41" customFormat="1" x14ac:dyDescent="0.25">
      <c r="A123" s="38">
        <v>16</v>
      </c>
      <c r="B123" s="38" t="s">
        <v>73</v>
      </c>
      <c r="C123" s="39" t="s">
        <v>90</v>
      </c>
      <c r="D123" s="22">
        <v>0</v>
      </c>
      <c r="E123" s="22">
        <v>0</v>
      </c>
      <c r="F123" s="22">
        <v>0</v>
      </c>
      <c r="G123" s="37">
        <v>1.76</v>
      </c>
      <c r="H123" s="71"/>
    </row>
    <row r="124" spans="1:8" s="41" customFormat="1" x14ac:dyDescent="0.25">
      <c r="A124" s="38">
        <v>17</v>
      </c>
      <c r="B124" s="38" t="s">
        <v>74</v>
      </c>
      <c r="C124" s="39" t="s">
        <v>94</v>
      </c>
      <c r="D124" s="22">
        <v>0</v>
      </c>
      <c r="E124" s="22">
        <v>0</v>
      </c>
      <c r="F124" s="22">
        <v>0</v>
      </c>
      <c r="G124" s="49">
        <v>1.68208</v>
      </c>
      <c r="H124" s="71"/>
    </row>
    <row r="125" spans="1:8" s="41" customFormat="1" x14ac:dyDescent="0.25">
      <c r="A125" s="38">
        <v>18</v>
      </c>
      <c r="B125" s="38" t="s">
        <v>75</v>
      </c>
      <c r="C125" s="39" t="s">
        <v>89</v>
      </c>
      <c r="D125" s="22">
        <v>0</v>
      </c>
      <c r="E125" s="22">
        <v>0</v>
      </c>
      <c r="F125" s="22">
        <v>0</v>
      </c>
      <c r="G125" s="37">
        <v>0.125</v>
      </c>
      <c r="H125" s="71"/>
    </row>
    <row r="126" spans="1:8" s="41" customFormat="1" x14ac:dyDescent="0.25">
      <c r="A126" s="38">
        <v>19</v>
      </c>
      <c r="B126" s="38" t="s">
        <v>76</v>
      </c>
      <c r="C126" s="39" t="s">
        <v>95</v>
      </c>
      <c r="D126" s="22">
        <v>0</v>
      </c>
      <c r="E126" s="22">
        <v>0</v>
      </c>
      <c r="F126" s="22">
        <v>0</v>
      </c>
      <c r="G126" s="37">
        <v>3.44</v>
      </c>
      <c r="H126" s="71"/>
    </row>
    <row r="127" spans="1:8" s="41" customFormat="1" x14ac:dyDescent="0.25">
      <c r="A127" s="38">
        <v>20</v>
      </c>
      <c r="B127" s="38" t="s">
        <v>77</v>
      </c>
      <c r="C127" s="39" t="s">
        <v>88</v>
      </c>
      <c r="D127" s="22">
        <v>0</v>
      </c>
      <c r="E127" s="22">
        <v>0</v>
      </c>
      <c r="F127" s="22">
        <v>0</v>
      </c>
      <c r="G127" s="37">
        <v>0.6</v>
      </c>
      <c r="H127" s="71"/>
    </row>
    <row r="128" spans="1:8" s="41" customFormat="1" x14ac:dyDescent="0.25">
      <c r="A128" s="38">
        <v>21</v>
      </c>
      <c r="B128" s="38" t="s">
        <v>78</v>
      </c>
      <c r="C128" s="39" t="s">
        <v>85</v>
      </c>
      <c r="D128" s="22">
        <v>0</v>
      </c>
      <c r="E128" s="22">
        <v>0</v>
      </c>
      <c r="F128" s="22">
        <v>0</v>
      </c>
      <c r="G128" s="37">
        <v>0.79</v>
      </c>
      <c r="H128" s="72"/>
    </row>
    <row r="129" spans="1:8" s="21" customFormat="1" ht="15.75" x14ac:dyDescent="0.25">
      <c r="A129" s="8"/>
      <c r="B129" s="84" t="s">
        <v>53</v>
      </c>
      <c r="C129" s="85"/>
      <c r="D129" s="85"/>
      <c r="E129" s="85"/>
      <c r="F129" s="85"/>
      <c r="G129" s="85"/>
      <c r="H129" s="86"/>
    </row>
    <row r="130" spans="1:8" s="40" customFormat="1" ht="45" x14ac:dyDescent="0.25">
      <c r="A130" s="38">
        <v>1</v>
      </c>
      <c r="B130" s="38" t="s">
        <v>59</v>
      </c>
      <c r="C130" s="39" t="s">
        <v>83</v>
      </c>
      <c r="D130" s="22">
        <v>0</v>
      </c>
      <c r="E130" s="22">
        <v>0</v>
      </c>
      <c r="F130" s="22">
        <v>0</v>
      </c>
      <c r="G130" s="37">
        <v>18.350000000000001</v>
      </c>
      <c r="H130" s="70" t="s">
        <v>114</v>
      </c>
    </row>
    <row r="131" spans="1:8" s="40" customFormat="1" x14ac:dyDescent="0.25">
      <c r="A131" s="38">
        <v>2</v>
      </c>
      <c r="B131" s="38" t="s">
        <v>60</v>
      </c>
      <c r="C131" s="39" t="s">
        <v>56</v>
      </c>
      <c r="D131" s="22">
        <v>0</v>
      </c>
      <c r="E131" s="22">
        <v>0</v>
      </c>
      <c r="F131" s="22">
        <v>0</v>
      </c>
      <c r="G131" s="37">
        <v>29.5</v>
      </c>
      <c r="H131" s="71"/>
    </row>
    <row r="132" spans="1:8" s="40" customFormat="1" x14ac:dyDescent="0.25">
      <c r="A132" s="73">
        <v>3</v>
      </c>
      <c r="B132" s="75" t="s">
        <v>61</v>
      </c>
      <c r="C132" s="39" t="s">
        <v>80</v>
      </c>
      <c r="D132" s="22">
        <v>0</v>
      </c>
      <c r="E132" s="22">
        <v>0</v>
      </c>
      <c r="F132" s="22">
        <v>0</v>
      </c>
      <c r="G132" s="37">
        <v>11.84</v>
      </c>
      <c r="H132" s="71"/>
    </row>
    <row r="133" spans="1:8" s="40" customFormat="1" x14ac:dyDescent="0.25">
      <c r="A133" s="74"/>
      <c r="B133" s="76"/>
      <c r="C133" s="39" t="s">
        <v>81</v>
      </c>
      <c r="D133" s="22">
        <v>0</v>
      </c>
      <c r="E133" s="22">
        <v>0</v>
      </c>
      <c r="F133" s="22">
        <v>0</v>
      </c>
      <c r="G133" s="37">
        <f>5.16-0.86</f>
        <v>4.3</v>
      </c>
      <c r="H133" s="72"/>
    </row>
    <row r="134" spans="1:8" s="40" customFormat="1" x14ac:dyDescent="0.25">
      <c r="A134" s="38">
        <v>4</v>
      </c>
      <c r="B134" s="38" t="s">
        <v>63</v>
      </c>
      <c r="C134" s="39" t="s">
        <v>47</v>
      </c>
      <c r="D134" s="22" t="s">
        <v>42</v>
      </c>
      <c r="E134" s="22" t="s">
        <v>42</v>
      </c>
      <c r="F134" s="22" t="s">
        <v>42</v>
      </c>
      <c r="G134" s="37" t="s">
        <v>42</v>
      </c>
      <c r="H134" s="39" t="s">
        <v>42</v>
      </c>
    </row>
    <row r="135" spans="1:8" s="40" customFormat="1" x14ac:dyDescent="0.25">
      <c r="A135" s="38">
        <v>5</v>
      </c>
      <c r="B135" s="38" t="s">
        <v>64</v>
      </c>
      <c r="C135" s="39" t="s">
        <v>47</v>
      </c>
      <c r="D135" s="22" t="s">
        <v>42</v>
      </c>
      <c r="E135" s="22" t="s">
        <v>42</v>
      </c>
      <c r="F135" s="22" t="s">
        <v>42</v>
      </c>
      <c r="G135" s="37" t="s">
        <v>42</v>
      </c>
      <c r="H135" s="39" t="s">
        <v>42</v>
      </c>
    </row>
    <row r="136" spans="1:8" s="40" customFormat="1" x14ac:dyDescent="0.25">
      <c r="A136" s="38">
        <v>6</v>
      </c>
      <c r="B136" s="38" t="s">
        <v>62</v>
      </c>
      <c r="C136" s="39" t="s">
        <v>82</v>
      </c>
      <c r="D136" s="22">
        <v>0</v>
      </c>
      <c r="E136" s="22">
        <v>0</v>
      </c>
      <c r="F136" s="22">
        <v>0</v>
      </c>
      <c r="G136" s="37">
        <v>2.83</v>
      </c>
      <c r="H136" s="70" t="s">
        <v>114</v>
      </c>
    </row>
    <row r="137" spans="1:8" s="40" customFormat="1" ht="45" x14ac:dyDescent="0.25">
      <c r="A137" s="77">
        <v>7</v>
      </c>
      <c r="B137" s="75" t="s">
        <v>65</v>
      </c>
      <c r="C137" s="39" t="s">
        <v>84</v>
      </c>
      <c r="D137" s="22">
        <v>0</v>
      </c>
      <c r="E137" s="22">
        <v>0</v>
      </c>
      <c r="F137" s="22">
        <v>0</v>
      </c>
      <c r="G137" s="37">
        <v>2.96</v>
      </c>
      <c r="H137" s="71"/>
    </row>
    <row r="138" spans="1:8" s="40" customFormat="1" x14ac:dyDescent="0.25">
      <c r="A138" s="78"/>
      <c r="B138" s="76"/>
      <c r="C138" s="39" t="s">
        <v>87</v>
      </c>
      <c r="D138" s="22">
        <v>0</v>
      </c>
      <c r="E138" s="22">
        <v>0</v>
      </c>
      <c r="F138" s="22">
        <v>0</v>
      </c>
      <c r="G138" s="37">
        <v>3.62</v>
      </c>
      <c r="H138" s="71"/>
    </row>
    <row r="139" spans="1:8" s="40" customFormat="1" x14ac:dyDescent="0.25">
      <c r="A139" s="73">
        <v>8</v>
      </c>
      <c r="B139" s="75" t="s">
        <v>66</v>
      </c>
      <c r="C139" s="39" t="s">
        <v>57</v>
      </c>
      <c r="D139" s="22">
        <v>0</v>
      </c>
      <c r="E139" s="22">
        <v>0</v>
      </c>
      <c r="F139" s="22">
        <v>0</v>
      </c>
      <c r="G139" s="37">
        <v>5.73</v>
      </c>
      <c r="H139" s="71"/>
    </row>
    <row r="140" spans="1:8" s="40" customFormat="1" ht="30" x14ac:dyDescent="0.25">
      <c r="A140" s="74"/>
      <c r="B140" s="76"/>
      <c r="C140" s="39" t="s">
        <v>86</v>
      </c>
      <c r="D140" s="22">
        <v>0</v>
      </c>
      <c r="E140" s="22">
        <v>0</v>
      </c>
      <c r="F140" s="22">
        <v>0</v>
      </c>
      <c r="G140" s="37">
        <f>27.6*0.1</f>
        <v>2.7600000000000002</v>
      </c>
      <c r="H140" s="71"/>
    </row>
    <row r="141" spans="1:8" s="40" customFormat="1" x14ac:dyDescent="0.25">
      <c r="A141" s="38">
        <v>9</v>
      </c>
      <c r="B141" s="38" t="s">
        <v>67</v>
      </c>
      <c r="C141" s="39" t="s">
        <v>85</v>
      </c>
      <c r="D141" s="22">
        <v>0</v>
      </c>
      <c r="E141" s="22">
        <v>0</v>
      </c>
      <c r="F141" s="22">
        <v>0</v>
      </c>
      <c r="G141" s="37">
        <v>0.24</v>
      </c>
      <c r="H141" s="71"/>
    </row>
    <row r="142" spans="1:8" s="41" customFormat="1" x14ac:dyDescent="0.25">
      <c r="A142" s="38">
        <v>10</v>
      </c>
      <c r="B142" s="38" t="s">
        <v>68</v>
      </c>
      <c r="C142" s="39" t="s">
        <v>88</v>
      </c>
      <c r="D142" s="22">
        <v>0</v>
      </c>
      <c r="E142" s="22">
        <v>0</v>
      </c>
      <c r="F142" s="22">
        <v>0</v>
      </c>
      <c r="G142" s="37">
        <v>2.94</v>
      </c>
      <c r="H142" s="71"/>
    </row>
    <row r="143" spans="1:8" s="41" customFormat="1" x14ac:dyDescent="0.25">
      <c r="A143" s="38">
        <v>11</v>
      </c>
      <c r="B143" s="38" t="s">
        <v>79</v>
      </c>
      <c r="C143" s="39" t="s">
        <v>89</v>
      </c>
      <c r="D143" s="22">
        <v>0</v>
      </c>
      <c r="E143" s="22">
        <v>0</v>
      </c>
      <c r="F143" s="22">
        <v>0</v>
      </c>
      <c r="G143" s="37">
        <v>4.95</v>
      </c>
      <c r="H143" s="71"/>
    </row>
    <row r="144" spans="1:8" s="41" customFormat="1" ht="45" x14ac:dyDescent="0.25">
      <c r="A144" s="38">
        <v>12</v>
      </c>
      <c r="B144" s="38" t="s">
        <v>69</v>
      </c>
      <c r="C144" s="39" t="s">
        <v>92</v>
      </c>
      <c r="D144" s="22">
        <v>0</v>
      </c>
      <c r="E144" s="22">
        <v>0</v>
      </c>
      <c r="F144" s="22">
        <v>0</v>
      </c>
      <c r="G144" s="37">
        <f>1.161+0.005+0.021</f>
        <v>1.1869999999999998</v>
      </c>
      <c r="H144" s="71"/>
    </row>
    <row r="145" spans="1:8" s="41" customFormat="1" x14ac:dyDescent="0.25">
      <c r="A145" s="38">
        <v>13</v>
      </c>
      <c r="B145" s="38" t="s">
        <v>70</v>
      </c>
      <c r="C145" s="39" t="s">
        <v>90</v>
      </c>
      <c r="D145" s="22">
        <v>0</v>
      </c>
      <c r="E145" s="22">
        <v>0</v>
      </c>
      <c r="F145" s="22">
        <v>0</v>
      </c>
      <c r="G145" s="37">
        <v>7.0000000000000007E-2</v>
      </c>
      <c r="H145" s="71"/>
    </row>
    <row r="146" spans="1:8" s="41" customFormat="1" ht="45" x14ac:dyDescent="0.25">
      <c r="A146" s="38">
        <v>14</v>
      </c>
      <c r="B146" s="38" t="s">
        <v>71</v>
      </c>
      <c r="C146" s="39" t="s">
        <v>91</v>
      </c>
      <c r="D146" s="22">
        <v>0</v>
      </c>
      <c r="E146" s="22">
        <v>0</v>
      </c>
      <c r="F146" s="22">
        <v>0</v>
      </c>
      <c r="G146" s="37">
        <f>0.052+0.01+0.01</f>
        <v>7.1999999999999995E-2</v>
      </c>
      <c r="H146" s="71"/>
    </row>
    <row r="147" spans="1:8" s="41" customFormat="1" ht="45" x14ac:dyDescent="0.25">
      <c r="A147" s="38">
        <v>15</v>
      </c>
      <c r="B147" s="38" t="s">
        <v>72</v>
      </c>
      <c r="C147" s="39" t="s">
        <v>93</v>
      </c>
      <c r="D147" s="22">
        <v>0</v>
      </c>
      <c r="E147" s="22">
        <v>0</v>
      </c>
      <c r="F147" s="22">
        <v>0</v>
      </c>
      <c r="G147" s="37">
        <f>0.07+0.08+0.034+0.007</f>
        <v>0.19100000000000003</v>
      </c>
      <c r="H147" s="71"/>
    </row>
    <row r="148" spans="1:8" s="41" customFormat="1" x14ac:dyDescent="0.25">
      <c r="A148" s="38">
        <v>16</v>
      </c>
      <c r="B148" s="38" t="s">
        <v>73</v>
      </c>
      <c r="C148" s="39" t="s">
        <v>90</v>
      </c>
      <c r="D148" s="22">
        <v>0</v>
      </c>
      <c r="E148" s="22">
        <v>0</v>
      </c>
      <c r="F148" s="22">
        <v>0</v>
      </c>
      <c r="G148" s="37">
        <v>1.76</v>
      </c>
      <c r="H148" s="71"/>
    </row>
    <row r="149" spans="1:8" s="41" customFormat="1" x14ac:dyDescent="0.25">
      <c r="A149" s="38">
        <v>17</v>
      </c>
      <c r="B149" s="38" t="s">
        <v>74</v>
      </c>
      <c r="C149" s="39" t="s">
        <v>94</v>
      </c>
      <c r="D149" s="22">
        <v>0</v>
      </c>
      <c r="E149" s="22">
        <v>0</v>
      </c>
      <c r="F149" s="22">
        <v>0</v>
      </c>
      <c r="G149" s="49">
        <v>1.68208</v>
      </c>
      <c r="H149" s="71"/>
    </row>
    <row r="150" spans="1:8" s="41" customFormat="1" x14ac:dyDescent="0.25">
      <c r="A150" s="38">
        <v>18</v>
      </c>
      <c r="B150" s="38" t="s">
        <v>75</v>
      </c>
      <c r="C150" s="39" t="s">
        <v>89</v>
      </c>
      <c r="D150" s="22">
        <v>0</v>
      </c>
      <c r="E150" s="22">
        <v>0</v>
      </c>
      <c r="F150" s="22">
        <v>0</v>
      </c>
      <c r="G150" s="37">
        <v>0.125</v>
      </c>
      <c r="H150" s="71"/>
    </row>
    <row r="151" spans="1:8" s="41" customFormat="1" x14ac:dyDescent="0.25">
      <c r="A151" s="38">
        <v>19</v>
      </c>
      <c r="B151" s="38" t="s">
        <v>76</v>
      </c>
      <c r="C151" s="39" t="s">
        <v>95</v>
      </c>
      <c r="D151" s="22">
        <v>0</v>
      </c>
      <c r="E151" s="22">
        <v>0</v>
      </c>
      <c r="F151" s="22">
        <v>0</v>
      </c>
      <c r="G151" s="37">
        <v>3.44</v>
      </c>
      <c r="H151" s="71"/>
    </row>
    <row r="152" spans="1:8" s="41" customFormat="1" x14ac:dyDescent="0.25">
      <c r="A152" s="38">
        <v>20</v>
      </c>
      <c r="B152" s="38" t="s">
        <v>77</v>
      </c>
      <c r="C152" s="39" t="s">
        <v>88</v>
      </c>
      <c r="D152" s="22">
        <v>0</v>
      </c>
      <c r="E152" s="22">
        <v>0</v>
      </c>
      <c r="F152" s="22">
        <v>0</v>
      </c>
      <c r="G152" s="37">
        <v>0.6</v>
      </c>
      <c r="H152" s="71"/>
    </row>
    <row r="153" spans="1:8" s="41" customFormat="1" x14ac:dyDescent="0.25">
      <c r="A153" s="38">
        <v>21</v>
      </c>
      <c r="B153" s="38" t="s">
        <v>78</v>
      </c>
      <c r="C153" s="39" t="s">
        <v>85</v>
      </c>
      <c r="D153" s="22">
        <v>0</v>
      </c>
      <c r="E153" s="22">
        <v>0</v>
      </c>
      <c r="F153" s="22">
        <v>0</v>
      </c>
      <c r="G153" s="37">
        <v>0.79</v>
      </c>
      <c r="H153" s="72"/>
    </row>
    <row r="154" spans="1:8" s="21" customFormat="1" ht="15.75" x14ac:dyDescent="0.25">
      <c r="A154" s="8"/>
      <c r="B154" s="84" t="s">
        <v>54</v>
      </c>
      <c r="C154" s="85"/>
      <c r="D154" s="85"/>
      <c r="E154" s="85"/>
      <c r="F154" s="85"/>
      <c r="G154" s="85"/>
      <c r="H154" s="86"/>
    </row>
    <row r="155" spans="1:8" s="40" customFormat="1" ht="45" x14ac:dyDescent="0.25">
      <c r="A155" s="38">
        <v>1</v>
      </c>
      <c r="B155" s="38" t="s">
        <v>59</v>
      </c>
      <c r="C155" s="39" t="s">
        <v>83</v>
      </c>
      <c r="D155" s="22">
        <v>0</v>
      </c>
      <c r="E155" s="22">
        <v>0</v>
      </c>
      <c r="F155" s="22">
        <v>0</v>
      </c>
      <c r="G155" s="37">
        <v>18.350000000000001</v>
      </c>
      <c r="H155" s="70" t="s">
        <v>114</v>
      </c>
    </row>
    <row r="156" spans="1:8" s="40" customFormat="1" x14ac:dyDescent="0.25">
      <c r="A156" s="38">
        <v>2</v>
      </c>
      <c r="B156" s="38" t="s">
        <v>60</v>
      </c>
      <c r="C156" s="39" t="s">
        <v>56</v>
      </c>
      <c r="D156" s="22">
        <v>0</v>
      </c>
      <c r="E156" s="22">
        <v>0</v>
      </c>
      <c r="F156" s="22">
        <v>0</v>
      </c>
      <c r="G156" s="37">
        <v>29.5</v>
      </c>
      <c r="H156" s="71"/>
    </row>
    <row r="157" spans="1:8" s="40" customFormat="1" x14ac:dyDescent="0.25">
      <c r="A157" s="73">
        <v>3</v>
      </c>
      <c r="B157" s="75" t="s">
        <v>61</v>
      </c>
      <c r="C157" s="39" t="s">
        <v>80</v>
      </c>
      <c r="D157" s="22">
        <v>0</v>
      </c>
      <c r="E157" s="22">
        <v>0</v>
      </c>
      <c r="F157" s="22">
        <v>0</v>
      </c>
      <c r="G157" s="37">
        <v>11.84</v>
      </c>
      <c r="H157" s="71"/>
    </row>
    <row r="158" spans="1:8" s="40" customFormat="1" x14ac:dyDescent="0.25">
      <c r="A158" s="74"/>
      <c r="B158" s="76"/>
      <c r="C158" s="39" t="s">
        <v>81</v>
      </c>
      <c r="D158" s="22">
        <v>0</v>
      </c>
      <c r="E158" s="22">
        <v>0</v>
      </c>
      <c r="F158" s="22">
        <v>0</v>
      </c>
      <c r="G158" s="37">
        <f>5.16-0.86</f>
        <v>4.3</v>
      </c>
      <c r="H158" s="72"/>
    </row>
    <row r="159" spans="1:8" s="40" customFormat="1" x14ac:dyDescent="0.25">
      <c r="A159" s="38">
        <v>4</v>
      </c>
      <c r="B159" s="38" t="s">
        <v>63</v>
      </c>
      <c r="C159" s="39" t="s">
        <v>47</v>
      </c>
      <c r="D159" s="22" t="s">
        <v>42</v>
      </c>
      <c r="E159" s="22" t="s">
        <v>42</v>
      </c>
      <c r="F159" s="22" t="s">
        <v>42</v>
      </c>
      <c r="G159" s="37" t="s">
        <v>42</v>
      </c>
      <c r="H159" s="39" t="s">
        <v>42</v>
      </c>
    </row>
    <row r="160" spans="1:8" s="40" customFormat="1" x14ac:dyDescent="0.25">
      <c r="A160" s="38">
        <v>5</v>
      </c>
      <c r="B160" s="38" t="s">
        <v>64</v>
      </c>
      <c r="C160" s="39" t="s">
        <v>47</v>
      </c>
      <c r="D160" s="22" t="s">
        <v>42</v>
      </c>
      <c r="E160" s="22" t="s">
        <v>42</v>
      </c>
      <c r="F160" s="22" t="s">
        <v>42</v>
      </c>
      <c r="G160" s="37" t="s">
        <v>42</v>
      </c>
      <c r="H160" s="39" t="s">
        <v>42</v>
      </c>
    </row>
    <row r="161" spans="1:8" s="40" customFormat="1" x14ac:dyDescent="0.25">
      <c r="A161" s="38">
        <v>6</v>
      </c>
      <c r="B161" s="38" t="s">
        <v>62</v>
      </c>
      <c r="C161" s="39" t="s">
        <v>82</v>
      </c>
      <c r="D161" s="22">
        <v>0</v>
      </c>
      <c r="E161" s="22">
        <v>0</v>
      </c>
      <c r="F161" s="22">
        <v>0</v>
      </c>
      <c r="G161" s="37">
        <v>2.83</v>
      </c>
      <c r="H161" s="70" t="s">
        <v>114</v>
      </c>
    </row>
    <row r="162" spans="1:8" s="40" customFormat="1" ht="45" x14ac:dyDescent="0.25">
      <c r="A162" s="77">
        <v>7</v>
      </c>
      <c r="B162" s="75" t="s">
        <v>65</v>
      </c>
      <c r="C162" s="39" t="s">
        <v>84</v>
      </c>
      <c r="D162" s="22">
        <v>0</v>
      </c>
      <c r="E162" s="22">
        <v>0</v>
      </c>
      <c r="F162" s="22">
        <v>0</v>
      </c>
      <c r="G162" s="37">
        <v>2.96</v>
      </c>
      <c r="H162" s="71"/>
    </row>
    <row r="163" spans="1:8" s="40" customFormat="1" x14ac:dyDescent="0.25">
      <c r="A163" s="78"/>
      <c r="B163" s="76"/>
      <c r="C163" s="39" t="s">
        <v>87</v>
      </c>
      <c r="D163" s="22">
        <v>0</v>
      </c>
      <c r="E163" s="22">
        <v>0</v>
      </c>
      <c r="F163" s="22">
        <v>0</v>
      </c>
      <c r="G163" s="37">
        <v>3.62</v>
      </c>
      <c r="H163" s="71"/>
    </row>
    <row r="164" spans="1:8" s="40" customFormat="1" x14ac:dyDescent="0.25">
      <c r="A164" s="73">
        <v>8</v>
      </c>
      <c r="B164" s="75" t="s">
        <v>66</v>
      </c>
      <c r="C164" s="39" t="s">
        <v>57</v>
      </c>
      <c r="D164" s="22">
        <v>0</v>
      </c>
      <c r="E164" s="22">
        <v>0</v>
      </c>
      <c r="F164" s="22">
        <v>0</v>
      </c>
      <c r="G164" s="37">
        <v>5.73</v>
      </c>
      <c r="H164" s="71"/>
    </row>
    <row r="165" spans="1:8" s="40" customFormat="1" ht="30" x14ac:dyDescent="0.25">
      <c r="A165" s="74"/>
      <c r="B165" s="76"/>
      <c r="C165" s="39" t="s">
        <v>86</v>
      </c>
      <c r="D165" s="22">
        <v>0</v>
      </c>
      <c r="E165" s="22">
        <v>0</v>
      </c>
      <c r="F165" s="22">
        <v>0</v>
      </c>
      <c r="G165" s="37">
        <f>27.6*0.1</f>
        <v>2.7600000000000002</v>
      </c>
      <c r="H165" s="71"/>
    </row>
    <row r="166" spans="1:8" s="40" customFormat="1" x14ac:dyDescent="0.25">
      <c r="A166" s="38">
        <v>9</v>
      </c>
      <c r="B166" s="38" t="s">
        <v>67</v>
      </c>
      <c r="C166" s="39" t="s">
        <v>85</v>
      </c>
      <c r="D166" s="22">
        <v>0</v>
      </c>
      <c r="E166" s="22">
        <v>0</v>
      </c>
      <c r="F166" s="22">
        <v>0</v>
      </c>
      <c r="G166" s="37">
        <v>0.24</v>
      </c>
      <c r="H166" s="71"/>
    </row>
    <row r="167" spans="1:8" s="41" customFormat="1" x14ac:dyDescent="0.25">
      <c r="A167" s="38">
        <v>10</v>
      </c>
      <c r="B167" s="38" t="s">
        <v>68</v>
      </c>
      <c r="C167" s="39" t="s">
        <v>88</v>
      </c>
      <c r="D167" s="22">
        <v>0</v>
      </c>
      <c r="E167" s="22">
        <v>0</v>
      </c>
      <c r="F167" s="22">
        <v>0</v>
      </c>
      <c r="G167" s="37">
        <v>2.94</v>
      </c>
      <c r="H167" s="71"/>
    </row>
    <row r="168" spans="1:8" s="41" customFormat="1" x14ac:dyDescent="0.25">
      <c r="A168" s="38">
        <v>11</v>
      </c>
      <c r="B168" s="38" t="s">
        <v>79</v>
      </c>
      <c r="C168" s="39" t="s">
        <v>89</v>
      </c>
      <c r="D168" s="22">
        <v>0</v>
      </c>
      <c r="E168" s="22">
        <v>0</v>
      </c>
      <c r="F168" s="22">
        <v>0</v>
      </c>
      <c r="G168" s="37">
        <v>4.95</v>
      </c>
      <c r="H168" s="71"/>
    </row>
    <row r="169" spans="1:8" s="41" customFormat="1" ht="45" x14ac:dyDescent="0.25">
      <c r="A169" s="38">
        <v>12</v>
      </c>
      <c r="B169" s="38" t="s">
        <v>69</v>
      </c>
      <c r="C169" s="39" t="s">
        <v>92</v>
      </c>
      <c r="D169" s="22">
        <v>0</v>
      </c>
      <c r="E169" s="22">
        <v>0</v>
      </c>
      <c r="F169" s="22">
        <v>0</v>
      </c>
      <c r="G169" s="37">
        <f>1.161+0.005+0.021</f>
        <v>1.1869999999999998</v>
      </c>
      <c r="H169" s="71"/>
    </row>
    <row r="170" spans="1:8" s="41" customFormat="1" x14ac:dyDescent="0.25">
      <c r="A170" s="38">
        <v>13</v>
      </c>
      <c r="B170" s="38" t="s">
        <v>70</v>
      </c>
      <c r="C170" s="39" t="s">
        <v>90</v>
      </c>
      <c r="D170" s="22">
        <v>0</v>
      </c>
      <c r="E170" s="22">
        <v>0</v>
      </c>
      <c r="F170" s="22">
        <v>0</v>
      </c>
      <c r="G170" s="37">
        <v>7.0000000000000007E-2</v>
      </c>
      <c r="H170" s="71"/>
    </row>
    <row r="171" spans="1:8" s="41" customFormat="1" ht="45" x14ac:dyDescent="0.25">
      <c r="A171" s="38">
        <v>14</v>
      </c>
      <c r="B171" s="38" t="s">
        <v>71</v>
      </c>
      <c r="C171" s="39" t="s">
        <v>91</v>
      </c>
      <c r="D171" s="22">
        <v>0</v>
      </c>
      <c r="E171" s="22">
        <v>0</v>
      </c>
      <c r="F171" s="22">
        <v>0</v>
      </c>
      <c r="G171" s="37">
        <f>0.052+0.01+0.01</f>
        <v>7.1999999999999995E-2</v>
      </c>
      <c r="H171" s="71"/>
    </row>
    <row r="172" spans="1:8" s="41" customFormat="1" ht="45" x14ac:dyDescent="0.25">
      <c r="A172" s="38">
        <v>15</v>
      </c>
      <c r="B172" s="38" t="s">
        <v>72</v>
      </c>
      <c r="C172" s="39" t="s">
        <v>93</v>
      </c>
      <c r="D172" s="22">
        <v>0</v>
      </c>
      <c r="E172" s="22">
        <v>0</v>
      </c>
      <c r="F172" s="22">
        <v>0</v>
      </c>
      <c r="G172" s="37">
        <f>0.07+0.08+0.034+0.007</f>
        <v>0.19100000000000003</v>
      </c>
      <c r="H172" s="71"/>
    </row>
    <row r="173" spans="1:8" s="41" customFormat="1" x14ac:dyDescent="0.25">
      <c r="A173" s="38">
        <v>16</v>
      </c>
      <c r="B173" s="38" t="s">
        <v>73</v>
      </c>
      <c r="C173" s="39" t="s">
        <v>90</v>
      </c>
      <c r="D173" s="22">
        <v>0</v>
      </c>
      <c r="E173" s="22">
        <v>0</v>
      </c>
      <c r="F173" s="22">
        <v>0</v>
      </c>
      <c r="G173" s="37">
        <v>1.76</v>
      </c>
      <c r="H173" s="71"/>
    </row>
    <row r="174" spans="1:8" s="41" customFormat="1" x14ac:dyDescent="0.25">
      <c r="A174" s="38">
        <v>17</v>
      </c>
      <c r="B174" s="38" t="s">
        <v>74</v>
      </c>
      <c r="C174" s="39" t="s">
        <v>94</v>
      </c>
      <c r="D174" s="22">
        <v>0</v>
      </c>
      <c r="E174" s="22">
        <v>0</v>
      </c>
      <c r="F174" s="22">
        <v>0</v>
      </c>
      <c r="G174" s="49">
        <v>1.68208</v>
      </c>
      <c r="H174" s="71"/>
    </row>
    <row r="175" spans="1:8" s="41" customFormat="1" x14ac:dyDescent="0.25">
      <c r="A175" s="38">
        <v>18</v>
      </c>
      <c r="B175" s="38" t="s">
        <v>75</v>
      </c>
      <c r="C175" s="39" t="s">
        <v>89</v>
      </c>
      <c r="D175" s="22">
        <v>0</v>
      </c>
      <c r="E175" s="22">
        <v>0</v>
      </c>
      <c r="F175" s="22">
        <v>0</v>
      </c>
      <c r="G175" s="37">
        <v>0.125</v>
      </c>
      <c r="H175" s="71"/>
    </row>
    <row r="176" spans="1:8" s="41" customFormat="1" x14ac:dyDescent="0.25">
      <c r="A176" s="38">
        <v>19</v>
      </c>
      <c r="B176" s="38" t="s">
        <v>76</v>
      </c>
      <c r="C176" s="39" t="s">
        <v>95</v>
      </c>
      <c r="D176" s="22">
        <v>0</v>
      </c>
      <c r="E176" s="22">
        <v>0</v>
      </c>
      <c r="F176" s="22">
        <v>0</v>
      </c>
      <c r="G176" s="37">
        <v>3.44</v>
      </c>
      <c r="H176" s="71"/>
    </row>
    <row r="177" spans="1:8" s="41" customFormat="1" x14ac:dyDescent="0.25">
      <c r="A177" s="38">
        <v>20</v>
      </c>
      <c r="B177" s="38" t="s">
        <v>77</v>
      </c>
      <c r="C177" s="39" t="s">
        <v>88</v>
      </c>
      <c r="D177" s="22">
        <v>0</v>
      </c>
      <c r="E177" s="22">
        <v>0</v>
      </c>
      <c r="F177" s="22">
        <v>0</v>
      </c>
      <c r="G177" s="37">
        <v>0.6</v>
      </c>
      <c r="H177" s="71"/>
    </row>
    <row r="178" spans="1:8" s="41" customFormat="1" x14ac:dyDescent="0.25">
      <c r="A178" s="38">
        <v>21</v>
      </c>
      <c r="B178" s="38" t="s">
        <v>78</v>
      </c>
      <c r="C178" s="39" t="s">
        <v>85</v>
      </c>
      <c r="D178" s="22">
        <v>0</v>
      </c>
      <c r="E178" s="22">
        <v>0</v>
      </c>
      <c r="F178" s="22">
        <v>0</v>
      </c>
      <c r="G178" s="37">
        <v>0.79</v>
      </c>
      <c r="H178" s="72"/>
    </row>
    <row r="179" spans="1:8" ht="15.75" x14ac:dyDescent="0.25">
      <c r="F179" s="57" t="s">
        <v>152</v>
      </c>
    </row>
    <row r="180" spans="1:8" ht="45" x14ac:dyDescent="0.25">
      <c r="A180" s="38">
        <v>1</v>
      </c>
      <c r="B180" s="38" t="s">
        <v>59</v>
      </c>
      <c r="C180" s="39" t="s">
        <v>83</v>
      </c>
      <c r="D180" s="22">
        <v>0</v>
      </c>
      <c r="E180" s="22">
        <v>0</v>
      </c>
      <c r="F180" s="22">
        <v>0</v>
      </c>
      <c r="G180" s="37">
        <v>18.350000000000001</v>
      </c>
      <c r="H180" s="70" t="s">
        <v>114</v>
      </c>
    </row>
    <row r="181" spans="1:8" x14ac:dyDescent="0.25">
      <c r="A181" s="38">
        <v>2</v>
      </c>
      <c r="B181" s="38" t="s">
        <v>60</v>
      </c>
      <c r="C181" s="39" t="s">
        <v>154</v>
      </c>
      <c r="D181" s="22">
        <v>0</v>
      </c>
      <c r="E181" s="22">
        <v>0</v>
      </c>
      <c r="F181" s="22">
        <v>0</v>
      </c>
      <c r="G181" s="37">
        <v>15.3</v>
      </c>
      <c r="H181" s="71"/>
    </row>
    <row r="182" spans="1:8" x14ac:dyDescent="0.25">
      <c r="A182" s="73">
        <v>3</v>
      </c>
      <c r="B182" s="75" t="s">
        <v>61</v>
      </c>
      <c r="C182" s="39" t="s">
        <v>80</v>
      </c>
      <c r="D182" s="22">
        <v>0</v>
      </c>
      <c r="E182" s="22">
        <v>0</v>
      </c>
      <c r="F182" s="22">
        <v>0</v>
      </c>
      <c r="G182" s="37">
        <v>11.84</v>
      </c>
      <c r="H182" s="71"/>
    </row>
    <row r="183" spans="1:8" x14ac:dyDescent="0.25">
      <c r="A183" s="74"/>
      <c r="B183" s="76"/>
      <c r="C183" s="39" t="s">
        <v>81</v>
      </c>
      <c r="D183" s="22">
        <v>0</v>
      </c>
      <c r="E183" s="22">
        <v>0</v>
      </c>
      <c r="F183" s="22">
        <v>0</v>
      </c>
      <c r="G183" s="37">
        <v>5.84</v>
      </c>
      <c r="H183" s="72"/>
    </row>
    <row r="184" spans="1:8" x14ac:dyDescent="0.25">
      <c r="A184" s="38">
        <v>4</v>
      </c>
      <c r="B184" s="38" t="s">
        <v>63</v>
      </c>
      <c r="C184" s="39" t="s">
        <v>47</v>
      </c>
      <c r="D184" s="22" t="s">
        <v>42</v>
      </c>
      <c r="E184" s="22" t="s">
        <v>42</v>
      </c>
      <c r="F184" s="22" t="s">
        <v>42</v>
      </c>
      <c r="G184" s="37" t="s">
        <v>42</v>
      </c>
      <c r="H184" s="39" t="s">
        <v>42</v>
      </c>
    </row>
    <row r="185" spans="1:8" x14ac:dyDescent="0.25">
      <c r="A185" s="38">
        <v>5</v>
      </c>
      <c r="B185" s="38" t="s">
        <v>64</v>
      </c>
      <c r="C185" s="39" t="s">
        <v>47</v>
      </c>
      <c r="D185" s="22" t="s">
        <v>42</v>
      </c>
      <c r="E185" s="22" t="s">
        <v>42</v>
      </c>
      <c r="F185" s="22" t="s">
        <v>42</v>
      </c>
      <c r="G185" s="37" t="s">
        <v>42</v>
      </c>
      <c r="H185" s="39" t="s">
        <v>42</v>
      </c>
    </row>
    <row r="186" spans="1:8" x14ac:dyDescent="0.25">
      <c r="A186" s="38">
        <v>6</v>
      </c>
      <c r="B186" s="38" t="s">
        <v>62</v>
      </c>
      <c r="C186" s="39" t="s">
        <v>82</v>
      </c>
      <c r="D186" s="22">
        <v>0</v>
      </c>
      <c r="E186" s="22">
        <v>0</v>
      </c>
      <c r="F186" s="22">
        <v>0</v>
      </c>
      <c r="G186" s="37">
        <v>10.77</v>
      </c>
      <c r="H186" s="70" t="s">
        <v>114</v>
      </c>
    </row>
    <row r="187" spans="1:8" ht="45" x14ac:dyDescent="0.25">
      <c r="A187" s="77">
        <v>7</v>
      </c>
      <c r="B187" s="75" t="s">
        <v>65</v>
      </c>
      <c r="C187" s="39" t="s">
        <v>84</v>
      </c>
      <c r="D187" s="22">
        <v>0</v>
      </c>
      <c r="E187" s="22">
        <v>0</v>
      </c>
      <c r="F187" s="22">
        <v>0</v>
      </c>
      <c r="G187" s="37">
        <v>2.96</v>
      </c>
      <c r="H187" s="71"/>
    </row>
    <row r="188" spans="1:8" x14ac:dyDescent="0.25">
      <c r="A188" s="78"/>
      <c r="B188" s="76"/>
      <c r="C188" s="39" t="s">
        <v>87</v>
      </c>
      <c r="D188" s="22">
        <v>0</v>
      </c>
      <c r="E188" s="22">
        <v>0</v>
      </c>
      <c r="F188" s="22">
        <v>0</v>
      </c>
      <c r="G188" s="37">
        <v>3.62</v>
      </c>
      <c r="H188" s="71"/>
    </row>
    <row r="189" spans="1:8" x14ac:dyDescent="0.25">
      <c r="A189" s="73">
        <v>8</v>
      </c>
      <c r="B189" s="75" t="s">
        <v>66</v>
      </c>
      <c r="C189" s="39" t="s">
        <v>57</v>
      </c>
      <c r="D189" s="22">
        <v>0</v>
      </c>
      <c r="E189" s="22">
        <v>0</v>
      </c>
      <c r="F189" s="22">
        <v>0</v>
      </c>
      <c r="G189" s="37">
        <v>8.8000000000000007</v>
      </c>
      <c r="H189" s="71"/>
    </row>
    <row r="190" spans="1:8" ht="30" x14ac:dyDescent="0.25">
      <c r="A190" s="74"/>
      <c r="B190" s="76"/>
      <c r="C190" s="39" t="s">
        <v>86</v>
      </c>
      <c r="D190" s="22">
        <v>0</v>
      </c>
      <c r="E190" s="22">
        <v>0</v>
      </c>
      <c r="F190" s="22">
        <v>0</v>
      </c>
      <c r="G190" s="37">
        <v>12.4</v>
      </c>
      <c r="H190" s="71"/>
    </row>
    <row r="191" spans="1:8" x14ac:dyDescent="0.25">
      <c r="A191" s="38">
        <v>9</v>
      </c>
      <c r="B191" s="38" t="s">
        <v>67</v>
      </c>
      <c r="C191" s="39" t="s">
        <v>85</v>
      </c>
      <c r="D191" s="22">
        <v>0</v>
      </c>
      <c r="E191" s="22">
        <v>0</v>
      </c>
      <c r="F191" s="22">
        <v>0</v>
      </c>
      <c r="G191" s="37">
        <v>0.55000000000000004</v>
      </c>
      <c r="H191" s="71"/>
    </row>
    <row r="192" spans="1:8" x14ac:dyDescent="0.25">
      <c r="A192" s="38">
        <v>10</v>
      </c>
      <c r="B192" s="38" t="s">
        <v>68</v>
      </c>
      <c r="C192" s="39" t="s">
        <v>88</v>
      </c>
      <c r="D192" s="22">
        <v>0</v>
      </c>
      <c r="E192" s="22">
        <v>0</v>
      </c>
      <c r="F192" s="22">
        <v>0</v>
      </c>
      <c r="G192" s="37">
        <v>6.83</v>
      </c>
      <c r="H192" s="71"/>
    </row>
    <row r="193" spans="1:8" x14ac:dyDescent="0.25">
      <c r="A193" s="38">
        <v>11</v>
      </c>
      <c r="B193" s="38" t="s">
        <v>79</v>
      </c>
      <c r="C193" s="39" t="s">
        <v>89</v>
      </c>
      <c r="D193" s="22">
        <v>0</v>
      </c>
      <c r="E193" s="22">
        <v>0</v>
      </c>
      <c r="F193" s="22">
        <v>0</v>
      </c>
      <c r="G193" s="37">
        <v>4.95</v>
      </c>
      <c r="H193" s="71"/>
    </row>
    <row r="194" spans="1:8" ht="45" x14ac:dyDescent="0.25">
      <c r="A194" s="38">
        <v>12</v>
      </c>
      <c r="B194" s="38" t="s">
        <v>69</v>
      </c>
      <c r="C194" s="39" t="s">
        <v>92</v>
      </c>
      <c r="D194" s="22">
        <v>0</v>
      </c>
      <c r="E194" s="22">
        <v>0</v>
      </c>
      <c r="F194" s="22">
        <v>0</v>
      </c>
      <c r="G194" s="37">
        <f>1.161+0.005+0.021</f>
        <v>1.1869999999999998</v>
      </c>
      <c r="H194" s="71"/>
    </row>
    <row r="195" spans="1:8" x14ac:dyDescent="0.25">
      <c r="A195" s="38">
        <v>13</v>
      </c>
      <c r="B195" s="38" t="s">
        <v>70</v>
      </c>
      <c r="C195" s="39" t="s">
        <v>90</v>
      </c>
      <c r="D195" s="22">
        <v>0</v>
      </c>
      <c r="E195" s="22">
        <v>0</v>
      </c>
      <c r="F195" s="22">
        <v>0</v>
      </c>
      <c r="G195" s="37">
        <v>7.0000000000000007E-2</v>
      </c>
      <c r="H195" s="71"/>
    </row>
    <row r="196" spans="1:8" ht="45" x14ac:dyDescent="0.25">
      <c r="A196" s="38">
        <v>14</v>
      </c>
      <c r="B196" s="38" t="s">
        <v>71</v>
      </c>
      <c r="C196" s="39" t="s">
        <v>91</v>
      </c>
      <c r="D196" s="22">
        <v>0</v>
      </c>
      <c r="E196" s="22">
        <v>0</v>
      </c>
      <c r="F196" s="22">
        <v>0</v>
      </c>
      <c r="G196" s="37">
        <f>0.052+0.01+0.01</f>
        <v>7.1999999999999995E-2</v>
      </c>
      <c r="H196" s="71"/>
    </row>
    <row r="197" spans="1:8" ht="45" x14ac:dyDescent="0.25">
      <c r="A197" s="38">
        <v>15</v>
      </c>
      <c r="B197" s="38" t="s">
        <v>72</v>
      </c>
      <c r="C197" s="39" t="s">
        <v>93</v>
      </c>
      <c r="D197" s="22">
        <v>0</v>
      </c>
      <c r="E197" s="22">
        <v>0</v>
      </c>
      <c r="F197" s="22">
        <v>0</v>
      </c>
      <c r="G197" s="37">
        <f>0.07+0.08+0.034+0.007</f>
        <v>0.19100000000000003</v>
      </c>
      <c r="H197" s="71"/>
    </row>
    <row r="198" spans="1:8" x14ac:dyDescent="0.25">
      <c r="A198" s="38">
        <v>16</v>
      </c>
      <c r="B198" s="38" t="s">
        <v>73</v>
      </c>
      <c r="C198" s="39" t="s">
        <v>90</v>
      </c>
      <c r="D198" s="22">
        <v>0</v>
      </c>
      <c r="E198" s="22">
        <v>0</v>
      </c>
      <c r="F198" s="22">
        <v>0</v>
      </c>
      <c r="G198" s="37">
        <v>1.76</v>
      </c>
      <c r="H198" s="71"/>
    </row>
    <row r="199" spans="1:8" x14ac:dyDescent="0.25">
      <c r="A199" s="38">
        <v>17</v>
      </c>
      <c r="B199" s="38" t="s">
        <v>74</v>
      </c>
      <c r="C199" s="39" t="s">
        <v>94</v>
      </c>
      <c r="D199" s="22">
        <v>0</v>
      </c>
      <c r="E199" s="22">
        <v>0</v>
      </c>
      <c r="F199" s="22">
        <v>0</v>
      </c>
      <c r="G199" s="49">
        <v>1.68208</v>
      </c>
      <c r="H199" s="71"/>
    </row>
    <row r="200" spans="1:8" x14ac:dyDescent="0.25">
      <c r="A200" s="38">
        <v>18</v>
      </c>
      <c r="B200" s="38" t="s">
        <v>75</v>
      </c>
      <c r="C200" s="39" t="s">
        <v>89</v>
      </c>
      <c r="D200" s="22">
        <v>0</v>
      </c>
      <c r="E200" s="22">
        <v>0</v>
      </c>
      <c r="F200" s="22">
        <v>0</v>
      </c>
      <c r="G200" s="37">
        <v>0.125</v>
      </c>
      <c r="H200" s="71"/>
    </row>
    <row r="201" spans="1:8" x14ac:dyDescent="0.25">
      <c r="A201" s="38">
        <v>19</v>
      </c>
      <c r="B201" s="38" t="s">
        <v>76</v>
      </c>
      <c r="C201" s="39" t="s">
        <v>95</v>
      </c>
      <c r="D201" s="22">
        <v>0</v>
      </c>
      <c r="E201" s="22">
        <v>0</v>
      </c>
      <c r="F201" s="22">
        <v>0</v>
      </c>
      <c r="G201" s="37">
        <v>3.44</v>
      </c>
      <c r="H201" s="71"/>
    </row>
    <row r="202" spans="1:8" x14ac:dyDescent="0.25">
      <c r="A202" s="38">
        <v>20</v>
      </c>
      <c r="B202" s="38" t="s">
        <v>77</v>
      </c>
      <c r="C202" s="39" t="s">
        <v>88</v>
      </c>
      <c r="D202" s="22">
        <v>0</v>
      </c>
      <c r="E202" s="22">
        <v>0</v>
      </c>
      <c r="F202" s="22">
        <v>0</v>
      </c>
      <c r="G202" s="37">
        <v>0.6</v>
      </c>
      <c r="H202" s="71"/>
    </row>
    <row r="203" spans="1:8" x14ac:dyDescent="0.25">
      <c r="A203" s="38">
        <v>21</v>
      </c>
      <c r="B203" s="38" t="s">
        <v>78</v>
      </c>
      <c r="C203" s="39" t="s">
        <v>85</v>
      </c>
      <c r="D203" s="22">
        <v>0</v>
      </c>
      <c r="E203" s="22">
        <v>0</v>
      </c>
      <c r="F203" s="22">
        <v>0</v>
      </c>
      <c r="G203" s="37">
        <v>0.79</v>
      </c>
      <c r="H203" s="72"/>
    </row>
  </sheetData>
  <mergeCells count="72">
    <mergeCell ref="A157:A158"/>
    <mergeCell ref="B157:B158"/>
    <mergeCell ref="H161:H178"/>
    <mergeCell ref="A162:A163"/>
    <mergeCell ref="B162:B163"/>
    <mergeCell ref="A164:A165"/>
    <mergeCell ref="B164:B165"/>
    <mergeCell ref="A132:A133"/>
    <mergeCell ref="B132:B133"/>
    <mergeCell ref="H136:H153"/>
    <mergeCell ref="A137:A138"/>
    <mergeCell ref="B137:B138"/>
    <mergeCell ref="A139:A140"/>
    <mergeCell ref="B139:B140"/>
    <mergeCell ref="H130:H133"/>
    <mergeCell ref="A107:A108"/>
    <mergeCell ref="B107:B108"/>
    <mergeCell ref="H111:H128"/>
    <mergeCell ref="A112:A113"/>
    <mergeCell ref="B112:B113"/>
    <mergeCell ref="A114:A115"/>
    <mergeCell ref="B114:B115"/>
    <mergeCell ref="H105:H108"/>
    <mergeCell ref="A87:A88"/>
    <mergeCell ref="B87:B88"/>
    <mergeCell ref="A89:A90"/>
    <mergeCell ref="B89:B90"/>
    <mergeCell ref="H80:H83"/>
    <mergeCell ref="A62:A63"/>
    <mergeCell ref="B62:B63"/>
    <mergeCell ref="A64:A65"/>
    <mergeCell ref="B64:B65"/>
    <mergeCell ref="A82:A83"/>
    <mergeCell ref="B82:B83"/>
    <mergeCell ref="H30:H33"/>
    <mergeCell ref="H36:H53"/>
    <mergeCell ref="H55:H58"/>
    <mergeCell ref="A37:A38"/>
    <mergeCell ref="B37:B38"/>
    <mergeCell ref="A39:A40"/>
    <mergeCell ref="B39:B40"/>
    <mergeCell ref="A32:A33"/>
    <mergeCell ref="B32:B33"/>
    <mergeCell ref="A57:A58"/>
    <mergeCell ref="B57:B58"/>
    <mergeCell ref="B129:H129"/>
    <mergeCell ref="B154:H154"/>
    <mergeCell ref="H155:H158"/>
    <mergeCell ref="B54:H54"/>
    <mergeCell ref="B79:H79"/>
    <mergeCell ref="B104:H104"/>
    <mergeCell ref="H61:H78"/>
    <mergeCell ref="H86:H103"/>
    <mergeCell ref="A1:H1"/>
    <mergeCell ref="B4:H4"/>
    <mergeCell ref="B29:H29"/>
    <mergeCell ref="B7:B8"/>
    <mergeCell ref="A7:A8"/>
    <mergeCell ref="B12:B13"/>
    <mergeCell ref="A12:A13"/>
    <mergeCell ref="B14:B15"/>
    <mergeCell ref="A14:A15"/>
    <mergeCell ref="H5:H8"/>
    <mergeCell ref="H11:H28"/>
    <mergeCell ref="H180:H183"/>
    <mergeCell ref="A182:A183"/>
    <mergeCell ref="B182:B183"/>
    <mergeCell ref="H186:H203"/>
    <mergeCell ref="A187:A188"/>
    <mergeCell ref="B187:B188"/>
    <mergeCell ref="A189:A190"/>
    <mergeCell ref="B189:B1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opLeftCell="A4" zoomScale="70" zoomScaleNormal="70" workbookViewId="0">
      <selection activeCell="C20" sqref="C20"/>
    </sheetView>
  </sheetViews>
  <sheetFormatPr defaultColWidth="8.85546875" defaultRowHeight="15.75" x14ac:dyDescent="0.25"/>
  <cols>
    <col min="1" max="1" width="7.7109375" style="10" customWidth="1"/>
    <col min="2" max="2" width="25.7109375" style="47" customWidth="1"/>
    <col min="3" max="3" width="28.7109375" style="47" bestFit="1" customWidth="1"/>
    <col min="4" max="4" width="30.85546875" style="47" customWidth="1"/>
    <col min="5" max="5" width="20" style="47" customWidth="1"/>
    <col min="6" max="6" width="18" style="47" customWidth="1"/>
    <col min="7" max="23" width="25.7109375" style="47" customWidth="1"/>
    <col min="24" max="25" width="45.7109375" style="47" customWidth="1"/>
    <col min="26" max="26" width="18.5703125" style="25" bestFit="1" customWidth="1"/>
    <col min="27" max="27" width="27.5703125" style="25" customWidth="1"/>
    <col min="28" max="28" width="14.7109375" style="26" customWidth="1"/>
    <col min="29" max="16384" width="8.85546875" style="26"/>
  </cols>
  <sheetData>
    <row r="1" spans="1:27" ht="22.5" x14ac:dyDescent="0.25">
      <c r="A1" s="90" t="s">
        <v>146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1"/>
      <c r="Z1" s="24"/>
    </row>
    <row r="2" spans="1:27" s="28" customFormat="1" ht="60" customHeight="1" x14ac:dyDescent="0.25">
      <c r="A2" s="87" t="s">
        <v>27</v>
      </c>
      <c r="B2" s="88" t="s">
        <v>37</v>
      </c>
      <c r="C2" s="92" t="s">
        <v>1</v>
      </c>
      <c r="D2" s="93"/>
      <c r="E2" s="94"/>
      <c r="F2" s="87" t="s">
        <v>3</v>
      </c>
      <c r="G2" s="87" t="s">
        <v>4</v>
      </c>
      <c r="H2" s="87"/>
      <c r="I2" s="87"/>
      <c r="J2" s="87" t="s">
        <v>2</v>
      </c>
      <c r="K2" s="87" t="s">
        <v>5</v>
      </c>
      <c r="L2" s="87"/>
      <c r="M2" s="87" t="s">
        <v>6</v>
      </c>
      <c r="N2" s="87"/>
      <c r="O2" s="87" t="s">
        <v>7</v>
      </c>
      <c r="P2" s="87"/>
      <c r="Q2" s="87" t="s">
        <v>8</v>
      </c>
      <c r="R2" s="87"/>
      <c r="S2" s="87" t="s">
        <v>9</v>
      </c>
      <c r="T2" s="87" t="s">
        <v>45</v>
      </c>
      <c r="U2" s="88" t="s">
        <v>10</v>
      </c>
      <c r="V2" s="88" t="s">
        <v>11</v>
      </c>
      <c r="W2" s="88" t="s">
        <v>12</v>
      </c>
      <c r="X2" s="87" t="s">
        <v>13</v>
      </c>
      <c r="Y2" s="87"/>
      <c r="Z2" s="27"/>
      <c r="AA2" s="25"/>
    </row>
    <row r="3" spans="1:27" s="28" customFormat="1" ht="94.5" x14ac:dyDescent="0.25">
      <c r="A3" s="87"/>
      <c r="B3" s="89"/>
      <c r="C3" s="18" t="s">
        <v>14</v>
      </c>
      <c r="D3" s="18" t="s">
        <v>15</v>
      </c>
      <c r="E3" s="18" t="s">
        <v>16</v>
      </c>
      <c r="F3" s="87"/>
      <c r="G3" s="18" t="s">
        <v>17</v>
      </c>
      <c r="H3" s="18" t="s">
        <v>18</v>
      </c>
      <c r="I3" s="18" t="s">
        <v>19</v>
      </c>
      <c r="J3" s="87"/>
      <c r="K3" s="18" t="s">
        <v>20</v>
      </c>
      <c r="L3" s="18" t="s">
        <v>21</v>
      </c>
      <c r="M3" s="18" t="s">
        <v>22</v>
      </c>
      <c r="N3" s="18" t="s">
        <v>23</v>
      </c>
      <c r="O3" s="18" t="s">
        <v>22</v>
      </c>
      <c r="P3" s="18" t="s">
        <v>23</v>
      </c>
      <c r="Q3" s="18" t="s">
        <v>24</v>
      </c>
      <c r="R3" s="18" t="s">
        <v>25</v>
      </c>
      <c r="S3" s="87"/>
      <c r="T3" s="87"/>
      <c r="U3" s="89"/>
      <c r="V3" s="89"/>
      <c r="W3" s="89"/>
      <c r="X3" s="18" t="s">
        <v>28</v>
      </c>
      <c r="Y3" s="18" t="s">
        <v>26</v>
      </c>
      <c r="Z3" s="27"/>
      <c r="AA3" s="25"/>
    </row>
    <row r="4" spans="1:27" x14ac:dyDescent="0.25">
      <c r="A4" s="8">
        <v>1</v>
      </c>
      <c r="B4" s="9">
        <v>2</v>
      </c>
      <c r="C4" s="8">
        <v>3</v>
      </c>
      <c r="D4" s="9">
        <v>4</v>
      </c>
      <c r="E4" s="8">
        <v>5</v>
      </c>
      <c r="F4" s="9">
        <v>6</v>
      </c>
      <c r="G4" s="8">
        <v>7</v>
      </c>
      <c r="H4" s="9">
        <v>8</v>
      </c>
      <c r="I4" s="8">
        <v>9</v>
      </c>
      <c r="J4" s="9">
        <v>10</v>
      </c>
      <c r="K4" s="8">
        <v>11</v>
      </c>
      <c r="L4" s="9">
        <v>12</v>
      </c>
      <c r="M4" s="8">
        <v>13</v>
      </c>
      <c r="N4" s="9">
        <v>14</v>
      </c>
      <c r="O4" s="8">
        <v>15</v>
      </c>
      <c r="P4" s="9">
        <v>16</v>
      </c>
      <c r="Q4" s="8">
        <v>17</v>
      </c>
      <c r="R4" s="9">
        <v>18</v>
      </c>
      <c r="S4" s="8">
        <v>19</v>
      </c>
      <c r="T4" s="9">
        <v>20</v>
      </c>
      <c r="U4" s="8">
        <v>21</v>
      </c>
      <c r="V4" s="9">
        <v>22</v>
      </c>
      <c r="W4" s="8">
        <v>23</v>
      </c>
      <c r="X4" s="9">
        <v>24</v>
      </c>
      <c r="Y4" s="8">
        <v>25</v>
      </c>
      <c r="Z4" s="27"/>
    </row>
    <row r="5" spans="1:27" ht="30" x14ac:dyDescent="0.25">
      <c r="A5" s="16">
        <v>1</v>
      </c>
      <c r="B5" s="29" t="s">
        <v>59</v>
      </c>
      <c r="C5" s="29" t="s">
        <v>115</v>
      </c>
      <c r="D5" s="13" t="s">
        <v>129</v>
      </c>
      <c r="E5" s="52">
        <v>1098610000928</v>
      </c>
      <c r="F5" s="33" t="s">
        <v>58</v>
      </c>
      <c r="G5" s="33" t="s">
        <v>58</v>
      </c>
      <c r="H5" s="33" t="s">
        <v>58</v>
      </c>
      <c r="I5" s="33" t="s">
        <v>58</v>
      </c>
      <c r="J5" s="33" t="s">
        <v>58</v>
      </c>
      <c r="K5" s="33" t="s">
        <v>58</v>
      </c>
      <c r="L5" s="33" t="s">
        <v>58</v>
      </c>
      <c r="M5" s="33" t="s">
        <v>58</v>
      </c>
      <c r="N5" s="33" t="s">
        <v>58</v>
      </c>
      <c r="O5" s="33" t="s">
        <v>58</v>
      </c>
      <c r="P5" s="33" t="s">
        <v>58</v>
      </c>
      <c r="Q5" s="33" t="s">
        <v>58</v>
      </c>
      <c r="R5" s="33" t="s">
        <v>58</v>
      </c>
      <c r="S5" s="8" t="s">
        <v>58</v>
      </c>
      <c r="T5" s="33" t="s">
        <v>58</v>
      </c>
      <c r="U5" s="33" t="s">
        <v>58</v>
      </c>
      <c r="V5" s="33" t="s">
        <v>58</v>
      </c>
      <c r="W5" s="33" t="s">
        <v>58</v>
      </c>
      <c r="X5" s="33" t="s">
        <v>58</v>
      </c>
      <c r="Y5" s="8" t="s">
        <v>58</v>
      </c>
      <c r="Z5" s="27"/>
    </row>
    <row r="6" spans="1:27" ht="30" x14ac:dyDescent="0.25">
      <c r="A6" s="16">
        <v>2</v>
      </c>
      <c r="B6" s="29" t="s">
        <v>60</v>
      </c>
      <c r="C6" s="29" t="s">
        <v>147</v>
      </c>
      <c r="D6" s="13" t="s">
        <v>130</v>
      </c>
      <c r="E6" s="52">
        <v>1088610000050</v>
      </c>
      <c r="F6" s="33" t="s">
        <v>58</v>
      </c>
      <c r="G6" s="33" t="s">
        <v>58</v>
      </c>
      <c r="H6" s="33" t="s">
        <v>58</v>
      </c>
      <c r="I6" s="33" t="s">
        <v>58</v>
      </c>
      <c r="J6" s="33" t="s">
        <v>58</v>
      </c>
      <c r="K6" s="33" t="s">
        <v>58</v>
      </c>
      <c r="L6" s="33" t="s">
        <v>58</v>
      </c>
      <c r="M6" s="33" t="s">
        <v>58</v>
      </c>
      <c r="N6" s="33" t="s">
        <v>58</v>
      </c>
      <c r="O6" s="33" t="s">
        <v>58</v>
      </c>
      <c r="P6" s="33" t="s">
        <v>58</v>
      </c>
      <c r="Q6" s="33" t="s">
        <v>58</v>
      </c>
      <c r="R6" s="33" t="s">
        <v>58</v>
      </c>
      <c r="S6" s="8" t="s">
        <v>58</v>
      </c>
      <c r="T6" s="33" t="s">
        <v>58</v>
      </c>
      <c r="U6" s="33" t="s">
        <v>58</v>
      </c>
      <c r="V6" s="33" t="s">
        <v>58</v>
      </c>
      <c r="W6" s="33" t="s">
        <v>58</v>
      </c>
      <c r="X6" s="33" t="s">
        <v>58</v>
      </c>
      <c r="Y6" s="8" t="s">
        <v>58</v>
      </c>
      <c r="Z6" s="27"/>
    </row>
    <row r="7" spans="1:27" ht="30" x14ac:dyDescent="0.25">
      <c r="A7" s="16">
        <v>3</v>
      </c>
      <c r="B7" s="29" t="s">
        <v>61</v>
      </c>
      <c r="C7" s="29" t="s">
        <v>117</v>
      </c>
      <c r="D7" s="13" t="s">
        <v>131</v>
      </c>
      <c r="E7" s="52">
        <v>1178617002740</v>
      </c>
      <c r="F7" s="33" t="s">
        <v>58</v>
      </c>
      <c r="G7" s="33" t="s">
        <v>58</v>
      </c>
      <c r="H7" s="33" t="s">
        <v>58</v>
      </c>
      <c r="I7" s="33" t="s">
        <v>58</v>
      </c>
      <c r="J7" s="33" t="s">
        <v>58</v>
      </c>
      <c r="K7" s="33" t="s">
        <v>58</v>
      </c>
      <c r="L7" s="33" t="s">
        <v>58</v>
      </c>
      <c r="M7" s="33" t="s">
        <v>58</v>
      </c>
      <c r="N7" s="33" t="s">
        <v>58</v>
      </c>
      <c r="O7" s="33" t="s">
        <v>58</v>
      </c>
      <c r="P7" s="33" t="s">
        <v>58</v>
      </c>
      <c r="Q7" s="33" t="s">
        <v>58</v>
      </c>
      <c r="R7" s="33" t="s">
        <v>58</v>
      </c>
      <c r="S7" s="8" t="s">
        <v>58</v>
      </c>
      <c r="T7" s="33" t="s">
        <v>58</v>
      </c>
      <c r="U7" s="33" t="s">
        <v>58</v>
      </c>
      <c r="V7" s="33" t="s">
        <v>58</v>
      </c>
      <c r="W7" s="33" t="s">
        <v>58</v>
      </c>
      <c r="X7" s="33" t="s">
        <v>58</v>
      </c>
      <c r="Y7" s="8" t="s">
        <v>58</v>
      </c>
      <c r="Z7" s="27"/>
    </row>
    <row r="8" spans="1:27" ht="30" x14ac:dyDescent="0.25">
      <c r="A8" s="16">
        <v>4</v>
      </c>
      <c r="B8" s="29" t="s">
        <v>63</v>
      </c>
      <c r="C8" s="29" t="s">
        <v>117</v>
      </c>
      <c r="D8" s="13" t="s">
        <v>131</v>
      </c>
      <c r="E8" s="52">
        <v>1178617002740</v>
      </c>
      <c r="F8" s="33" t="s">
        <v>58</v>
      </c>
      <c r="G8" s="33" t="s">
        <v>58</v>
      </c>
      <c r="H8" s="33" t="s">
        <v>58</v>
      </c>
      <c r="I8" s="33" t="s">
        <v>58</v>
      </c>
      <c r="J8" s="33" t="s">
        <v>58</v>
      </c>
      <c r="K8" s="33" t="s">
        <v>58</v>
      </c>
      <c r="L8" s="33" t="s">
        <v>58</v>
      </c>
      <c r="M8" s="33" t="s">
        <v>58</v>
      </c>
      <c r="N8" s="33" t="s">
        <v>58</v>
      </c>
      <c r="O8" s="33" t="s">
        <v>58</v>
      </c>
      <c r="P8" s="33" t="s">
        <v>58</v>
      </c>
      <c r="Q8" s="33" t="s">
        <v>58</v>
      </c>
      <c r="R8" s="33" t="s">
        <v>58</v>
      </c>
      <c r="S8" s="8" t="s">
        <v>58</v>
      </c>
      <c r="T8" s="33" t="s">
        <v>58</v>
      </c>
      <c r="U8" s="33" t="s">
        <v>58</v>
      </c>
      <c r="V8" s="33" t="s">
        <v>58</v>
      </c>
      <c r="W8" s="33" t="s">
        <v>58</v>
      </c>
      <c r="X8" s="33" t="s">
        <v>58</v>
      </c>
      <c r="Y8" s="8" t="s">
        <v>58</v>
      </c>
      <c r="Z8" s="27"/>
    </row>
    <row r="9" spans="1:27" ht="30" x14ac:dyDescent="0.25">
      <c r="A9" s="16">
        <v>5</v>
      </c>
      <c r="B9" s="29" t="s">
        <v>64</v>
      </c>
      <c r="C9" s="29" t="s">
        <v>117</v>
      </c>
      <c r="D9" s="13" t="s">
        <v>131</v>
      </c>
      <c r="E9" s="52">
        <v>1178617002740</v>
      </c>
      <c r="F9" s="33" t="s">
        <v>58</v>
      </c>
      <c r="G9" s="33" t="s">
        <v>58</v>
      </c>
      <c r="H9" s="33" t="s">
        <v>58</v>
      </c>
      <c r="I9" s="33" t="s">
        <v>58</v>
      </c>
      <c r="J9" s="33" t="s">
        <v>58</v>
      </c>
      <c r="K9" s="33" t="s">
        <v>58</v>
      </c>
      <c r="L9" s="33" t="s">
        <v>58</v>
      </c>
      <c r="M9" s="33" t="s">
        <v>58</v>
      </c>
      <c r="N9" s="33" t="s">
        <v>58</v>
      </c>
      <c r="O9" s="33" t="s">
        <v>58</v>
      </c>
      <c r="P9" s="33" t="s">
        <v>58</v>
      </c>
      <c r="Q9" s="33" t="s">
        <v>58</v>
      </c>
      <c r="R9" s="33" t="s">
        <v>58</v>
      </c>
      <c r="S9" s="8" t="s">
        <v>58</v>
      </c>
      <c r="T9" s="33" t="s">
        <v>58</v>
      </c>
      <c r="U9" s="33" t="s">
        <v>58</v>
      </c>
      <c r="V9" s="33" t="s">
        <v>58</v>
      </c>
      <c r="W9" s="33" t="s">
        <v>58</v>
      </c>
      <c r="X9" s="33" t="s">
        <v>58</v>
      </c>
      <c r="Y9" s="8" t="s">
        <v>58</v>
      </c>
      <c r="Z9" s="27"/>
    </row>
    <row r="10" spans="1:27" ht="30" x14ac:dyDescent="0.25">
      <c r="A10" s="16">
        <v>6</v>
      </c>
      <c r="B10" s="29" t="s">
        <v>62</v>
      </c>
      <c r="C10" s="29" t="s">
        <v>148</v>
      </c>
      <c r="D10" s="13" t="s">
        <v>132</v>
      </c>
      <c r="E10" s="52">
        <v>1028601843918</v>
      </c>
      <c r="F10" s="33" t="s">
        <v>58</v>
      </c>
      <c r="G10" s="33" t="s">
        <v>58</v>
      </c>
      <c r="H10" s="33" t="s">
        <v>58</v>
      </c>
      <c r="I10" s="33" t="s">
        <v>58</v>
      </c>
      <c r="J10" s="33" t="s">
        <v>58</v>
      </c>
      <c r="K10" s="33" t="s">
        <v>58</v>
      </c>
      <c r="L10" s="33" t="s">
        <v>58</v>
      </c>
      <c r="M10" s="33" t="s">
        <v>58</v>
      </c>
      <c r="N10" s="33" t="s">
        <v>58</v>
      </c>
      <c r="O10" s="33" t="s">
        <v>58</v>
      </c>
      <c r="P10" s="33" t="s">
        <v>58</v>
      </c>
      <c r="Q10" s="33" t="s">
        <v>58</v>
      </c>
      <c r="R10" s="33" t="s">
        <v>58</v>
      </c>
      <c r="S10" s="8" t="s">
        <v>58</v>
      </c>
      <c r="T10" s="33" t="s">
        <v>58</v>
      </c>
      <c r="U10" s="33" t="s">
        <v>58</v>
      </c>
      <c r="V10" s="33" t="s">
        <v>58</v>
      </c>
      <c r="W10" s="33" t="s">
        <v>58</v>
      </c>
      <c r="X10" s="33" t="s">
        <v>58</v>
      </c>
      <c r="Y10" s="8" t="s">
        <v>58</v>
      </c>
      <c r="Z10" s="27"/>
    </row>
    <row r="11" spans="1:27" x14ac:dyDescent="0.25">
      <c r="A11" s="61">
        <v>7</v>
      </c>
      <c r="B11" s="59" t="s">
        <v>65</v>
      </c>
      <c r="C11" s="29" t="s">
        <v>119</v>
      </c>
      <c r="D11" s="13" t="s">
        <v>133</v>
      </c>
      <c r="E11" s="52">
        <v>1198617006246</v>
      </c>
      <c r="F11" s="33" t="s">
        <v>58</v>
      </c>
      <c r="G11" s="33" t="s">
        <v>58</v>
      </c>
      <c r="H11" s="33" t="s">
        <v>58</v>
      </c>
      <c r="I11" s="33" t="s">
        <v>58</v>
      </c>
      <c r="J11" s="33" t="s">
        <v>58</v>
      </c>
      <c r="K11" s="33" t="s">
        <v>58</v>
      </c>
      <c r="L11" s="33" t="s">
        <v>58</v>
      </c>
      <c r="M11" s="33" t="s">
        <v>58</v>
      </c>
      <c r="N11" s="33" t="s">
        <v>58</v>
      </c>
      <c r="O11" s="33" t="s">
        <v>58</v>
      </c>
      <c r="P11" s="33" t="s">
        <v>58</v>
      </c>
      <c r="Q11" s="33" t="s">
        <v>58</v>
      </c>
      <c r="R11" s="33" t="s">
        <v>58</v>
      </c>
      <c r="S11" s="8" t="s">
        <v>58</v>
      </c>
      <c r="T11" s="33" t="s">
        <v>58</v>
      </c>
      <c r="U11" s="33" t="s">
        <v>58</v>
      </c>
      <c r="V11" s="33" t="s">
        <v>58</v>
      </c>
      <c r="W11" s="33" t="s">
        <v>58</v>
      </c>
      <c r="X11" s="33" t="s">
        <v>58</v>
      </c>
      <c r="Y11" s="8" t="s">
        <v>58</v>
      </c>
      <c r="Z11" s="27"/>
    </row>
    <row r="12" spans="1:27" ht="30" x14ac:dyDescent="0.25">
      <c r="A12" s="62"/>
      <c r="B12" s="60"/>
      <c r="C12" s="29" t="s">
        <v>149</v>
      </c>
      <c r="D12" s="13" t="s">
        <v>134</v>
      </c>
      <c r="E12" s="52">
        <v>1028601843918</v>
      </c>
      <c r="F12" s="33" t="s">
        <v>58</v>
      </c>
      <c r="G12" s="33" t="s">
        <v>58</v>
      </c>
      <c r="H12" s="33" t="s">
        <v>58</v>
      </c>
      <c r="I12" s="33" t="s">
        <v>58</v>
      </c>
      <c r="J12" s="33" t="s">
        <v>58</v>
      </c>
      <c r="K12" s="33" t="s">
        <v>58</v>
      </c>
      <c r="L12" s="33" t="s">
        <v>58</v>
      </c>
      <c r="M12" s="33" t="s">
        <v>58</v>
      </c>
      <c r="N12" s="33" t="s">
        <v>58</v>
      </c>
      <c r="O12" s="33" t="s">
        <v>58</v>
      </c>
      <c r="P12" s="33" t="s">
        <v>58</v>
      </c>
      <c r="Q12" s="33" t="s">
        <v>58</v>
      </c>
      <c r="R12" s="33" t="s">
        <v>58</v>
      </c>
      <c r="S12" s="8" t="s">
        <v>58</v>
      </c>
      <c r="T12" s="33" t="s">
        <v>58</v>
      </c>
      <c r="U12" s="33" t="s">
        <v>58</v>
      </c>
      <c r="V12" s="33" t="s">
        <v>58</v>
      </c>
      <c r="W12" s="33" t="s">
        <v>58</v>
      </c>
      <c r="X12" s="33" t="s">
        <v>58</v>
      </c>
      <c r="Y12" s="8" t="s">
        <v>58</v>
      </c>
      <c r="Z12" s="27"/>
    </row>
    <row r="13" spans="1:27" x14ac:dyDescent="0.25">
      <c r="A13" s="61">
        <v>8</v>
      </c>
      <c r="B13" s="59" t="s">
        <v>66</v>
      </c>
      <c r="C13" s="32" t="s">
        <v>121</v>
      </c>
      <c r="D13" s="13" t="s">
        <v>135</v>
      </c>
      <c r="E13" s="52">
        <v>1168617052757</v>
      </c>
      <c r="F13" s="33" t="s">
        <v>58</v>
      </c>
      <c r="G13" s="33" t="s">
        <v>58</v>
      </c>
      <c r="H13" s="33" t="s">
        <v>58</v>
      </c>
      <c r="I13" s="33" t="s">
        <v>58</v>
      </c>
      <c r="J13" s="33" t="s">
        <v>58</v>
      </c>
      <c r="K13" s="33" t="s">
        <v>58</v>
      </c>
      <c r="L13" s="33" t="s">
        <v>58</v>
      </c>
      <c r="M13" s="33" t="s">
        <v>58</v>
      </c>
      <c r="N13" s="33" t="s">
        <v>58</v>
      </c>
      <c r="O13" s="33" t="s">
        <v>58</v>
      </c>
      <c r="P13" s="33" t="s">
        <v>58</v>
      </c>
      <c r="Q13" s="33" t="s">
        <v>58</v>
      </c>
      <c r="R13" s="33" t="s">
        <v>58</v>
      </c>
      <c r="S13" s="8" t="s">
        <v>58</v>
      </c>
      <c r="T13" s="33" t="s">
        <v>58</v>
      </c>
      <c r="U13" s="33" t="s">
        <v>58</v>
      </c>
      <c r="V13" s="33" t="s">
        <v>58</v>
      </c>
      <c r="W13" s="33" t="s">
        <v>58</v>
      </c>
      <c r="X13" s="33" t="s">
        <v>58</v>
      </c>
      <c r="Y13" s="8" t="s">
        <v>58</v>
      </c>
      <c r="Z13" s="27"/>
    </row>
    <row r="14" spans="1:27" ht="30" x14ac:dyDescent="0.25">
      <c r="A14" s="62"/>
      <c r="B14" s="60"/>
      <c r="C14" s="29" t="s">
        <v>150</v>
      </c>
      <c r="D14" s="13" t="s">
        <v>137</v>
      </c>
      <c r="E14" s="52">
        <v>1028601843918</v>
      </c>
      <c r="F14" s="33" t="s">
        <v>58</v>
      </c>
      <c r="G14" s="33" t="s">
        <v>58</v>
      </c>
      <c r="H14" s="33" t="s">
        <v>58</v>
      </c>
      <c r="I14" s="33" t="s">
        <v>58</v>
      </c>
      <c r="J14" s="33" t="s">
        <v>58</v>
      </c>
      <c r="K14" s="33" t="s">
        <v>58</v>
      </c>
      <c r="L14" s="33" t="s">
        <v>58</v>
      </c>
      <c r="M14" s="33" t="s">
        <v>58</v>
      </c>
      <c r="N14" s="33" t="s">
        <v>58</v>
      </c>
      <c r="O14" s="33" t="s">
        <v>58</v>
      </c>
      <c r="P14" s="33" t="s">
        <v>58</v>
      </c>
      <c r="Q14" s="33" t="s">
        <v>58</v>
      </c>
      <c r="R14" s="33" t="s">
        <v>58</v>
      </c>
      <c r="S14" s="8" t="s">
        <v>58</v>
      </c>
      <c r="T14" s="33" t="s">
        <v>58</v>
      </c>
      <c r="U14" s="33" t="s">
        <v>58</v>
      </c>
      <c r="V14" s="33" t="s">
        <v>58</v>
      </c>
      <c r="W14" s="33" t="s">
        <v>58</v>
      </c>
      <c r="X14" s="33" t="s">
        <v>58</v>
      </c>
      <c r="Y14" s="8" t="s">
        <v>58</v>
      </c>
      <c r="Z14" s="27"/>
    </row>
    <row r="15" spans="1:27" ht="30" x14ac:dyDescent="0.25">
      <c r="A15" s="16">
        <v>9</v>
      </c>
      <c r="B15" s="29" t="s">
        <v>67</v>
      </c>
      <c r="C15" s="32" t="s">
        <v>121</v>
      </c>
      <c r="D15" s="13" t="s">
        <v>135</v>
      </c>
      <c r="E15" s="52">
        <v>1168617052757</v>
      </c>
      <c r="F15" s="33" t="s">
        <v>58</v>
      </c>
      <c r="G15" s="33" t="s">
        <v>58</v>
      </c>
      <c r="H15" s="33" t="s">
        <v>58</v>
      </c>
      <c r="I15" s="33" t="s">
        <v>58</v>
      </c>
      <c r="J15" s="33" t="s">
        <v>58</v>
      </c>
      <c r="K15" s="33" t="s">
        <v>58</v>
      </c>
      <c r="L15" s="33" t="s">
        <v>58</v>
      </c>
      <c r="M15" s="33" t="s">
        <v>58</v>
      </c>
      <c r="N15" s="33" t="s">
        <v>58</v>
      </c>
      <c r="O15" s="33" t="s">
        <v>58</v>
      </c>
      <c r="P15" s="33" t="s">
        <v>58</v>
      </c>
      <c r="Q15" s="33" t="s">
        <v>58</v>
      </c>
      <c r="R15" s="33" t="s">
        <v>58</v>
      </c>
      <c r="S15" s="8" t="s">
        <v>58</v>
      </c>
      <c r="T15" s="33" t="s">
        <v>58</v>
      </c>
      <c r="U15" s="33" t="s">
        <v>58</v>
      </c>
      <c r="V15" s="33" t="s">
        <v>58</v>
      </c>
      <c r="W15" s="33" t="s">
        <v>58</v>
      </c>
      <c r="X15" s="33" t="s">
        <v>58</v>
      </c>
      <c r="Y15" s="8" t="s">
        <v>58</v>
      </c>
      <c r="Z15" s="27"/>
    </row>
    <row r="16" spans="1:27" ht="30" x14ac:dyDescent="0.25">
      <c r="A16" s="16">
        <v>10</v>
      </c>
      <c r="B16" s="29" t="s">
        <v>68</v>
      </c>
      <c r="C16" s="32" t="s">
        <v>121</v>
      </c>
      <c r="D16" s="13" t="s">
        <v>135</v>
      </c>
      <c r="E16" s="52">
        <v>1168617052757</v>
      </c>
      <c r="F16" s="33" t="s">
        <v>58</v>
      </c>
      <c r="G16" s="33" t="s">
        <v>58</v>
      </c>
      <c r="H16" s="33" t="s">
        <v>58</v>
      </c>
      <c r="I16" s="33" t="s">
        <v>58</v>
      </c>
      <c r="J16" s="33" t="s">
        <v>58</v>
      </c>
      <c r="K16" s="33" t="s">
        <v>58</v>
      </c>
      <c r="L16" s="33" t="s">
        <v>58</v>
      </c>
      <c r="M16" s="33" t="s">
        <v>58</v>
      </c>
      <c r="N16" s="33" t="s">
        <v>58</v>
      </c>
      <c r="O16" s="33" t="s">
        <v>58</v>
      </c>
      <c r="P16" s="33" t="s">
        <v>58</v>
      </c>
      <c r="Q16" s="33" t="s">
        <v>58</v>
      </c>
      <c r="R16" s="33" t="s">
        <v>58</v>
      </c>
      <c r="S16" s="8" t="s">
        <v>58</v>
      </c>
      <c r="T16" s="33" t="s">
        <v>58</v>
      </c>
      <c r="U16" s="33" t="s">
        <v>58</v>
      </c>
      <c r="V16" s="33" t="s">
        <v>58</v>
      </c>
      <c r="W16" s="33" t="s">
        <v>58</v>
      </c>
      <c r="X16" s="33" t="s">
        <v>58</v>
      </c>
      <c r="Y16" s="8" t="s">
        <v>58</v>
      </c>
      <c r="Z16" s="27"/>
    </row>
    <row r="17" spans="1:27" ht="30" x14ac:dyDescent="0.25">
      <c r="A17" s="16">
        <v>11</v>
      </c>
      <c r="B17" s="29" t="s">
        <v>79</v>
      </c>
      <c r="C17" s="32" t="s">
        <v>123</v>
      </c>
      <c r="D17" s="13" t="s">
        <v>136</v>
      </c>
      <c r="E17" s="52">
        <v>1168617057696</v>
      </c>
      <c r="F17" s="33" t="s">
        <v>58</v>
      </c>
      <c r="G17" s="33" t="s">
        <v>58</v>
      </c>
      <c r="H17" s="33" t="s">
        <v>58</v>
      </c>
      <c r="I17" s="33" t="s">
        <v>58</v>
      </c>
      <c r="J17" s="33" t="s">
        <v>58</v>
      </c>
      <c r="K17" s="33" t="s">
        <v>58</v>
      </c>
      <c r="L17" s="33" t="s">
        <v>58</v>
      </c>
      <c r="M17" s="33" t="s">
        <v>58</v>
      </c>
      <c r="N17" s="33" t="s">
        <v>58</v>
      </c>
      <c r="O17" s="33" t="s">
        <v>58</v>
      </c>
      <c r="P17" s="33" t="s">
        <v>58</v>
      </c>
      <c r="Q17" s="33" t="s">
        <v>58</v>
      </c>
      <c r="R17" s="33" t="s">
        <v>58</v>
      </c>
      <c r="S17" s="8" t="s">
        <v>58</v>
      </c>
      <c r="T17" s="33" t="s">
        <v>58</v>
      </c>
      <c r="U17" s="33" t="s">
        <v>58</v>
      </c>
      <c r="V17" s="33" t="s">
        <v>58</v>
      </c>
      <c r="W17" s="33" t="s">
        <v>58</v>
      </c>
      <c r="X17" s="33" t="s">
        <v>58</v>
      </c>
      <c r="Y17" s="8" t="s">
        <v>58</v>
      </c>
      <c r="Z17" s="27"/>
    </row>
    <row r="18" spans="1:27" ht="30" x14ac:dyDescent="0.25">
      <c r="A18" s="16">
        <v>12</v>
      </c>
      <c r="B18" s="29" t="s">
        <v>69</v>
      </c>
      <c r="C18" s="32" t="s">
        <v>124</v>
      </c>
      <c r="D18" s="13" t="s">
        <v>138</v>
      </c>
      <c r="E18" s="52">
        <v>1028601500190</v>
      </c>
      <c r="F18" s="33" t="s">
        <v>58</v>
      </c>
      <c r="G18" s="33" t="s">
        <v>58</v>
      </c>
      <c r="H18" s="33" t="s">
        <v>58</v>
      </c>
      <c r="I18" s="33" t="s">
        <v>58</v>
      </c>
      <c r="J18" s="33" t="s">
        <v>58</v>
      </c>
      <c r="K18" s="33" t="s">
        <v>58</v>
      </c>
      <c r="L18" s="33" t="s">
        <v>58</v>
      </c>
      <c r="M18" s="33" t="s">
        <v>58</v>
      </c>
      <c r="N18" s="33" t="s">
        <v>58</v>
      </c>
      <c r="O18" s="33" t="s">
        <v>58</v>
      </c>
      <c r="P18" s="33" t="s">
        <v>58</v>
      </c>
      <c r="Q18" s="33" t="s">
        <v>58</v>
      </c>
      <c r="R18" s="33" t="s">
        <v>58</v>
      </c>
      <c r="S18" s="8" t="s">
        <v>58</v>
      </c>
      <c r="T18" s="33" t="s">
        <v>58</v>
      </c>
      <c r="U18" s="33" t="s">
        <v>58</v>
      </c>
      <c r="V18" s="33" t="s">
        <v>58</v>
      </c>
      <c r="W18" s="33" t="s">
        <v>58</v>
      </c>
      <c r="X18" s="33" t="s">
        <v>58</v>
      </c>
      <c r="Y18" s="8" t="s">
        <v>58</v>
      </c>
      <c r="Z18" s="27"/>
    </row>
    <row r="19" spans="1:27" s="48" customFormat="1" ht="30" x14ac:dyDescent="0.25">
      <c r="A19" s="16">
        <v>13</v>
      </c>
      <c r="B19" s="29" t="s">
        <v>70</v>
      </c>
      <c r="C19" s="32" t="s">
        <v>124</v>
      </c>
      <c r="D19" s="13" t="s">
        <v>138</v>
      </c>
      <c r="E19" s="52">
        <v>1028601500190</v>
      </c>
      <c r="F19" s="33" t="s">
        <v>58</v>
      </c>
      <c r="G19" s="33" t="s">
        <v>58</v>
      </c>
      <c r="H19" s="33" t="s">
        <v>58</v>
      </c>
      <c r="I19" s="33" t="s">
        <v>58</v>
      </c>
      <c r="J19" s="33" t="s">
        <v>58</v>
      </c>
      <c r="K19" s="33" t="s">
        <v>58</v>
      </c>
      <c r="L19" s="33" t="s">
        <v>58</v>
      </c>
      <c r="M19" s="33" t="s">
        <v>58</v>
      </c>
      <c r="N19" s="33" t="s">
        <v>58</v>
      </c>
      <c r="O19" s="33" t="s">
        <v>58</v>
      </c>
      <c r="P19" s="33" t="s">
        <v>58</v>
      </c>
      <c r="Q19" s="33" t="s">
        <v>58</v>
      </c>
      <c r="R19" s="33" t="s">
        <v>58</v>
      </c>
      <c r="S19" s="8" t="s">
        <v>58</v>
      </c>
      <c r="T19" s="33" t="s">
        <v>58</v>
      </c>
      <c r="U19" s="33" t="s">
        <v>58</v>
      </c>
      <c r="V19" s="33" t="s">
        <v>58</v>
      </c>
      <c r="W19" s="33" t="s">
        <v>58</v>
      </c>
      <c r="X19" s="33" t="s">
        <v>58</v>
      </c>
      <c r="Y19" s="8" t="s">
        <v>58</v>
      </c>
      <c r="Z19" s="34"/>
      <c r="AA19" s="47"/>
    </row>
    <row r="20" spans="1:27" s="48" customFormat="1" ht="30" x14ac:dyDescent="0.25">
      <c r="A20" s="16">
        <v>14</v>
      </c>
      <c r="B20" s="29" t="s">
        <v>71</v>
      </c>
      <c r="C20" s="32" t="s">
        <v>124</v>
      </c>
      <c r="D20" s="13" t="s">
        <v>138</v>
      </c>
      <c r="E20" s="52">
        <v>1028601500190</v>
      </c>
      <c r="F20" s="33" t="s">
        <v>58</v>
      </c>
      <c r="G20" s="33" t="s">
        <v>58</v>
      </c>
      <c r="H20" s="33" t="s">
        <v>58</v>
      </c>
      <c r="I20" s="33" t="s">
        <v>58</v>
      </c>
      <c r="J20" s="33" t="s">
        <v>58</v>
      </c>
      <c r="K20" s="33" t="s">
        <v>58</v>
      </c>
      <c r="L20" s="33" t="s">
        <v>58</v>
      </c>
      <c r="M20" s="33" t="s">
        <v>58</v>
      </c>
      <c r="N20" s="33" t="s">
        <v>58</v>
      </c>
      <c r="O20" s="33" t="s">
        <v>58</v>
      </c>
      <c r="P20" s="33" t="s">
        <v>58</v>
      </c>
      <c r="Q20" s="33" t="s">
        <v>58</v>
      </c>
      <c r="R20" s="33" t="s">
        <v>58</v>
      </c>
      <c r="S20" s="8" t="s">
        <v>58</v>
      </c>
      <c r="T20" s="33" t="s">
        <v>58</v>
      </c>
      <c r="U20" s="33" t="s">
        <v>58</v>
      </c>
      <c r="V20" s="33" t="s">
        <v>58</v>
      </c>
      <c r="W20" s="33" t="s">
        <v>58</v>
      </c>
      <c r="X20" s="33" t="s">
        <v>58</v>
      </c>
      <c r="Y20" s="8" t="s">
        <v>58</v>
      </c>
      <c r="Z20" s="47"/>
      <c r="AA20" s="47"/>
    </row>
    <row r="21" spans="1:27" s="48" customFormat="1" ht="30" x14ac:dyDescent="0.25">
      <c r="A21" s="16">
        <v>15</v>
      </c>
      <c r="B21" s="29" t="s">
        <v>72</v>
      </c>
      <c r="C21" s="32" t="s">
        <v>124</v>
      </c>
      <c r="D21" s="13" t="s">
        <v>138</v>
      </c>
      <c r="E21" s="52">
        <v>1028601500190</v>
      </c>
      <c r="F21" s="33" t="s">
        <v>58</v>
      </c>
      <c r="G21" s="33" t="s">
        <v>58</v>
      </c>
      <c r="H21" s="33" t="s">
        <v>58</v>
      </c>
      <c r="I21" s="33" t="s">
        <v>58</v>
      </c>
      <c r="J21" s="33" t="s">
        <v>58</v>
      </c>
      <c r="K21" s="33" t="s">
        <v>58</v>
      </c>
      <c r="L21" s="33" t="s">
        <v>58</v>
      </c>
      <c r="M21" s="33" t="s">
        <v>58</v>
      </c>
      <c r="N21" s="33" t="s">
        <v>58</v>
      </c>
      <c r="O21" s="33" t="s">
        <v>58</v>
      </c>
      <c r="P21" s="33" t="s">
        <v>58</v>
      </c>
      <c r="Q21" s="33" t="s">
        <v>58</v>
      </c>
      <c r="R21" s="33" t="s">
        <v>58</v>
      </c>
      <c r="S21" s="8" t="s">
        <v>58</v>
      </c>
      <c r="T21" s="33" t="s">
        <v>58</v>
      </c>
      <c r="U21" s="33" t="s">
        <v>58</v>
      </c>
      <c r="V21" s="33" t="s">
        <v>58</v>
      </c>
      <c r="W21" s="33" t="s">
        <v>58</v>
      </c>
      <c r="X21" s="33" t="s">
        <v>58</v>
      </c>
      <c r="Y21" s="8" t="s">
        <v>58</v>
      </c>
      <c r="Z21" s="47"/>
      <c r="AA21" s="47"/>
    </row>
    <row r="22" spans="1:27" s="48" customFormat="1" ht="30" x14ac:dyDescent="0.25">
      <c r="A22" s="16">
        <v>16</v>
      </c>
      <c r="B22" s="29" t="s">
        <v>73</v>
      </c>
      <c r="C22" s="32" t="s">
        <v>124</v>
      </c>
      <c r="D22" s="13" t="s">
        <v>138</v>
      </c>
      <c r="E22" s="52">
        <v>1028601500190</v>
      </c>
      <c r="F22" s="33" t="s">
        <v>58</v>
      </c>
      <c r="G22" s="33" t="s">
        <v>58</v>
      </c>
      <c r="H22" s="33" t="s">
        <v>58</v>
      </c>
      <c r="I22" s="33" t="s">
        <v>58</v>
      </c>
      <c r="J22" s="33" t="s">
        <v>58</v>
      </c>
      <c r="K22" s="33" t="s">
        <v>58</v>
      </c>
      <c r="L22" s="33" t="s">
        <v>58</v>
      </c>
      <c r="M22" s="33" t="s">
        <v>58</v>
      </c>
      <c r="N22" s="33" t="s">
        <v>58</v>
      </c>
      <c r="O22" s="33" t="s">
        <v>58</v>
      </c>
      <c r="P22" s="33" t="s">
        <v>58</v>
      </c>
      <c r="Q22" s="33" t="s">
        <v>58</v>
      </c>
      <c r="R22" s="33" t="s">
        <v>58</v>
      </c>
      <c r="S22" s="8" t="s">
        <v>58</v>
      </c>
      <c r="T22" s="33" t="s">
        <v>58</v>
      </c>
      <c r="U22" s="33" t="s">
        <v>58</v>
      </c>
      <c r="V22" s="33" t="s">
        <v>58</v>
      </c>
      <c r="W22" s="33" t="s">
        <v>58</v>
      </c>
      <c r="X22" s="33" t="s">
        <v>58</v>
      </c>
      <c r="Y22" s="8" t="s">
        <v>58</v>
      </c>
      <c r="Z22" s="47"/>
      <c r="AA22" s="47"/>
    </row>
    <row r="23" spans="1:27" s="48" customFormat="1" ht="30" x14ac:dyDescent="0.25">
      <c r="A23" s="16">
        <v>17</v>
      </c>
      <c r="B23" s="29" t="s">
        <v>74</v>
      </c>
      <c r="C23" s="32" t="s">
        <v>125</v>
      </c>
      <c r="D23" s="13" t="s">
        <v>139</v>
      </c>
      <c r="E23" s="52">
        <v>1028601501400</v>
      </c>
      <c r="F23" s="33" t="s">
        <v>58</v>
      </c>
      <c r="G23" s="33" t="s">
        <v>58</v>
      </c>
      <c r="H23" s="33" t="s">
        <v>58</v>
      </c>
      <c r="I23" s="33" t="s">
        <v>58</v>
      </c>
      <c r="J23" s="33" t="s">
        <v>58</v>
      </c>
      <c r="K23" s="33" t="s">
        <v>58</v>
      </c>
      <c r="L23" s="33" t="s">
        <v>58</v>
      </c>
      <c r="M23" s="33" t="s">
        <v>58</v>
      </c>
      <c r="N23" s="33" t="s">
        <v>58</v>
      </c>
      <c r="O23" s="33" t="s">
        <v>58</v>
      </c>
      <c r="P23" s="33" t="s">
        <v>58</v>
      </c>
      <c r="Q23" s="33" t="s">
        <v>58</v>
      </c>
      <c r="R23" s="33" t="s">
        <v>58</v>
      </c>
      <c r="S23" s="8" t="s">
        <v>58</v>
      </c>
      <c r="T23" s="33" t="s">
        <v>58</v>
      </c>
      <c r="U23" s="33" t="s">
        <v>58</v>
      </c>
      <c r="V23" s="33" t="s">
        <v>58</v>
      </c>
      <c r="W23" s="33" t="s">
        <v>58</v>
      </c>
      <c r="X23" s="33" t="s">
        <v>58</v>
      </c>
      <c r="Y23" s="8" t="s">
        <v>58</v>
      </c>
      <c r="Z23" s="47"/>
      <c r="AA23" s="47"/>
    </row>
    <row r="24" spans="1:27" s="48" customFormat="1" ht="30" x14ac:dyDescent="0.25">
      <c r="A24" s="16">
        <v>18</v>
      </c>
      <c r="B24" s="29" t="s">
        <v>75</v>
      </c>
      <c r="C24" s="32" t="s">
        <v>125</v>
      </c>
      <c r="D24" s="13" t="s">
        <v>139</v>
      </c>
      <c r="E24" s="52">
        <v>1028601501400</v>
      </c>
      <c r="F24" s="33" t="s">
        <v>58</v>
      </c>
      <c r="G24" s="33" t="s">
        <v>58</v>
      </c>
      <c r="H24" s="33" t="s">
        <v>58</v>
      </c>
      <c r="I24" s="33" t="s">
        <v>58</v>
      </c>
      <c r="J24" s="33" t="s">
        <v>58</v>
      </c>
      <c r="K24" s="33" t="s">
        <v>58</v>
      </c>
      <c r="L24" s="33" t="s">
        <v>58</v>
      </c>
      <c r="M24" s="33" t="s">
        <v>58</v>
      </c>
      <c r="N24" s="33" t="s">
        <v>58</v>
      </c>
      <c r="O24" s="33" t="s">
        <v>58</v>
      </c>
      <c r="P24" s="33" t="s">
        <v>58</v>
      </c>
      <c r="Q24" s="33" t="s">
        <v>58</v>
      </c>
      <c r="R24" s="33" t="s">
        <v>58</v>
      </c>
      <c r="S24" s="8" t="s">
        <v>58</v>
      </c>
      <c r="T24" s="33" t="s">
        <v>58</v>
      </c>
      <c r="U24" s="33" t="s">
        <v>58</v>
      </c>
      <c r="V24" s="33" t="s">
        <v>58</v>
      </c>
      <c r="W24" s="33" t="s">
        <v>58</v>
      </c>
      <c r="X24" s="33" t="s">
        <v>58</v>
      </c>
      <c r="Y24" s="8" t="s">
        <v>58</v>
      </c>
      <c r="Z24" s="47"/>
      <c r="AA24" s="47"/>
    </row>
    <row r="25" spans="1:27" s="48" customFormat="1" ht="30" x14ac:dyDescent="0.25">
      <c r="A25" s="16">
        <v>19</v>
      </c>
      <c r="B25" s="29" t="s">
        <v>76</v>
      </c>
      <c r="C25" s="32" t="s">
        <v>126</v>
      </c>
      <c r="D25" s="13" t="s">
        <v>140</v>
      </c>
      <c r="E25" s="52">
        <v>1028601500652</v>
      </c>
      <c r="F25" s="33" t="s">
        <v>58</v>
      </c>
      <c r="G25" s="33" t="s">
        <v>58</v>
      </c>
      <c r="H25" s="33" t="s">
        <v>58</v>
      </c>
      <c r="I25" s="33" t="s">
        <v>58</v>
      </c>
      <c r="J25" s="33" t="s">
        <v>58</v>
      </c>
      <c r="K25" s="33" t="s">
        <v>58</v>
      </c>
      <c r="L25" s="33" t="s">
        <v>58</v>
      </c>
      <c r="M25" s="33" t="s">
        <v>58</v>
      </c>
      <c r="N25" s="33" t="s">
        <v>58</v>
      </c>
      <c r="O25" s="33" t="s">
        <v>58</v>
      </c>
      <c r="P25" s="33" t="s">
        <v>58</v>
      </c>
      <c r="Q25" s="33" t="s">
        <v>58</v>
      </c>
      <c r="R25" s="33" t="s">
        <v>58</v>
      </c>
      <c r="S25" s="8" t="s">
        <v>58</v>
      </c>
      <c r="T25" s="33" t="s">
        <v>58</v>
      </c>
      <c r="U25" s="33" t="s">
        <v>58</v>
      </c>
      <c r="V25" s="33" t="s">
        <v>58</v>
      </c>
      <c r="W25" s="33" t="s">
        <v>58</v>
      </c>
      <c r="X25" s="33" t="s">
        <v>58</v>
      </c>
      <c r="Y25" s="8" t="s">
        <v>58</v>
      </c>
      <c r="Z25" s="47"/>
      <c r="AA25" s="47"/>
    </row>
    <row r="26" spans="1:27" s="36" customFormat="1" ht="30" x14ac:dyDescent="0.25">
      <c r="A26" s="16">
        <v>20</v>
      </c>
      <c r="B26" s="29" t="s">
        <v>77</v>
      </c>
      <c r="C26" s="32" t="s">
        <v>127</v>
      </c>
      <c r="D26" s="13" t="s">
        <v>141</v>
      </c>
      <c r="E26" s="52">
        <v>1148610000626</v>
      </c>
      <c r="F26" s="33" t="s">
        <v>58</v>
      </c>
      <c r="G26" s="33" t="s">
        <v>58</v>
      </c>
      <c r="H26" s="33" t="s">
        <v>58</v>
      </c>
      <c r="I26" s="33" t="s">
        <v>58</v>
      </c>
      <c r="J26" s="33" t="s">
        <v>58</v>
      </c>
      <c r="K26" s="33" t="s">
        <v>58</v>
      </c>
      <c r="L26" s="33" t="s">
        <v>58</v>
      </c>
      <c r="M26" s="33" t="s">
        <v>58</v>
      </c>
      <c r="N26" s="33" t="s">
        <v>58</v>
      </c>
      <c r="O26" s="33" t="s">
        <v>58</v>
      </c>
      <c r="P26" s="33" t="s">
        <v>58</v>
      </c>
      <c r="Q26" s="33" t="s">
        <v>58</v>
      </c>
      <c r="R26" s="33" t="s">
        <v>58</v>
      </c>
      <c r="S26" s="8" t="s">
        <v>58</v>
      </c>
      <c r="T26" s="33" t="s">
        <v>58</v>
      </c>
      <c r="U26" s="33" t="s">
        <v>58</v>
      </c>
      <c r="V26" s="33" t="s">
        <v>58</v>
      </c>
      <c r="W26" s="33" t="s">
        <v>58</v>
      </c>
      <c r="X26" s="33" t="s">
        <v>58</v>
      </c>
      <c r="Y26" s="8" t="s">
        <v>58</v>
      </c>
      <c r="Z26" s="35"/>
      <c r="AA26" s="35"/>
    </row>
    <row r="27" spans="1:27" s="36" customFormat="1" ht="30" x14ac:dyDescent="0.25">
      <c r="A27" s="16">
        <v>21</v>
      </c>
      <c r="B27" s="29" t="s">
        <v>78</v>
      </c>
      <c r="C27" s="32" t="s">
        <v>127</v>
      </c>
      <c r="D27" s="13" t="s">
        <v>141</v>
      </c>
      <c r="E27" s="52">
        <v>1148610000626</v>
      </c>
      <c r="F27" s="33" t="s">
        <v>58</v>
      </c>
      <c r="G27" s="33" t="s">
        <v>58</v>
      </c>
      <c r="H27" s="33" t="s">
        <v>58</v>
      </c>
      <c r="I27" s="33" t="s">
        <v>58</v>
      </c>
      <c r="J27" s="33" t="s">
        <v>58</v>
      </c>
      <c r="K27" s="33" t="s">
        <v>58</v>
      </c>
      <c r="L27" s="33" t="s">
        <v>58</v>
      </c>
      <c r="M27" s="33" t="s">
        <v>58</v>
      </c>
      <c r="N27" s="33" t="s">
        <v>58</v>
      </c>
      <c r="O27" s="33" t="s">
        <v>58</v>
      </c>
      <c r="P27" s="33" t="s">
        <v>58</v>
      </c>
      <c r="Q27" s="33" t="s">
        <v>58</v>
      </c>
      <c r="R27" s="33" t="s">
        <v>58</v>
      </c>
      <c r="S27" s="8" t="s">
        <v>58</v>
      </c>
      <c r="T27" s="33" t="s">
        <v>58</v>
      </c>
      <c r="U27" s="33" t="s">
        <v>58</v>
      </c>
      <c r="V27" s="33" t="s">
        <v>58</v>
      </c>
      <c r="W27" s="33" t="s">
        <v>58</v>
      </c>
      <c r="X27" s="33" t="s">
        <v>58</v>
      </c>
      <c r="Y27" s="8" t="s">
        <v>58</v>
      </c>
      <c r="Z27" s="35"/>
      <c r="AA27" s="35"/>
    </row>
  </sheetData>
  <mergeCells count="21">
    <mergeCell ref="T2:T3"/>
    <mergeCell ref="U2:U3"/>
    <mergeCell ref="A1:Y1"/>
    <mergeCell ref="A2:A3"/>
    <mergeCell ref="B2:B3"/>
    <mergeCell ref="C2:E2"/>
    <mergeCell ref="F2:F3"/>
    <mergeCell ref="G2:I2"/>
    <mergeCell ref="J2:J3"/>
    <mergeCell ref="K2:L2"/>
    <mergeCell ref="M2:N2"/>
    <mergeCell ref="V2:V3"/>
    <mergeCell ref="W2:W3"/>
    <mergeCell ref="X2:Y2"/>
    <mergeCell ref="O2:P2"/>
    <mergeCell ref="Q2:R2"/>
    <mergeCell ref="S2:S3"/>
    <mergeCell ref="B11:B12"/>
    <mergeCell ref="B13:B14"/>
    <mergeCell ref="A11:A12"/>
    <mergeCell ref="A13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opLeftCell="A166" zoomScale="80" zoomScaleNormal="80" workbookViewId="0">
      <selection activeCell="G174" sqref="G174"/>
    </sheetView>
  </sheetViews>
  <sheetFormatPr defaultRowHeight="15" x14ac:dyDescent="0.25"/>
  <cols>
    <col min="2" max="2" width="38.7109375" customWidth="1"/>
    <col min="3" max="3" width="28.7109375" style="45" customWidth="1"/>
    <col min="4" max="4" width="27.7109375" style="11" customWidth="1"/>
    <col min="5" max="5" width="24.28515625" style="11" customWidth="1"/>
    <col min="6" max="6" width="35.85546875" customWidth="1"/>
    <col min="7" max="7" width="22" customWidth="1"/>
    <col min="8" max="8" width="73.7109375" customWidth="1"/>
  </cols>
  <sheetData>
    <row r="1" spans="1:8" ht="31.5" customHeight="1" x14ac:dyDescent="0.25">
      <c r="A1" s="79" t="s">
        <v>36</v>
      </c>
      <c r="B1" s="79"/>
      <c r="C1" s="79"/>
      <c r="D1" s="79"/>
      <c r="E1" s="79"/>
      <c r="F1" s="79"/>
      <c r="G1" s="79"/>
      <c r="H1" s="80"/>
    </row>
    <row r="2" spans="1:8" s="11" customFormat="1" ht="110.25" x14ac:dyDescent="0.25">
      <c r="A2" s="12" t="s">
        <v>29</v>
      </c>
      <c r="B2" s="13" t="s">
        <v>0</v>
      </c>
      <c r="C2" s="14" t="s">
        <v>38</v>
      </c>
      <c r="D2" s="15" t="s">
        <v>32</v>
      </c>
      <c r="E2" s="15" t="s">
        <v>31</v>
      </c>
      <c r="F2" s="15" t="s">
        <v>40</v>
      </c>
      <c r="G2" s="15" t="s">
        <v>55</v>
      </c>
      <c r="H2" s="15" t="s">
        <v>39</v>
      </c>
    </row>
    <row r="3" spans="1:8" s="11" customFormat="1" ht="15.75" x14ac:dyDescent="0.25">
      <c r="A3" s="8">
        <v>1</v>
      </c>
      <c r="B3" s="9">
        <v>2</v>
      </c>
      <c r="C3" s="8">
        <v>3</v>
      </c>
      <c r="D3" s="9">
        <v>4</v>
      </c>
      <c r="E3" s="8">
        <v>5</v>
      </c>
      <c r="F3" s="9">
        <v>6</v>
      </c>
      <c r="G3" s="8">
        <v>7</v>
      </c>
      <c r="H3" s="9">
        <v>8</v>
      </c>
    </row>
    <row r="4" spans="1:8" s="11" customFormat="1" ht="15.75" x14ac:dyDescent="0.25">
      <c r="A4" s="8"/>
      <c r="B4" s="84" t="s">
        <v>48</v>
      </c>
      <c r="C4" s="85"/>
      <c r="D4" s="85"/>
      <c r="E4" s="85"/>
      <c r="F4" s="85"/>
      <c r="G4" s="85"/>
      <c r="H4" s="86"/>
    </row>
    <row r="5" spans="1:8" s="40" customFormat="1" ht="60" x14ac:dyDescent="0.25">
      <c r="A5" s="38">
        <v>1</v>
      </c>
      <c r="B5" s="38" t="s">
        <v>59</v>
      </c>
      <c r="C5" s="39" t="s">
        <v>96</v>
      </c>
      <c r="D5" s="22">
        <v>0</v>
      </c>
      <c r="E5" s="22">
        <v>0</v>
      </c>
      <c r="F5" s="22">
        <v>0</v>
      </c>
      <c r="G5" s="37">
        <v>0</v>
      </c>
      <c r="H5" s="70" t="s">
        <v>114</v>
      </c>
    </row>
    <row r="6" spans="1:8" s="40" customFormat="1" x14ac:dyDescent="0.25">
      <c r="A6" s="38">
        <v>2</v>
      </c>
      <c r="B6" s="38" t="s">
        <v>60</v>
      </c>
      <c r="C6" s="39" t="s">
        <v>97</v>
      </c>
      <c r="D6" s="22">
        <v>0</v>
      </c>
      <c r="E6" s="22">
        <v>0</v>
      </c>
      <c r="F6" s="22">
        <v>0</v>
      </c>
      <c r="G6" s="37">
        <f>1502239.5/1000/12/30</f>
        <v>4.1728874999999999</v>
      </c>
      <c r="H6" s="71"/>
    </row>
    <row r="7" spans="1:8" s="40" customFormat="1" x14ac:dyDescent="0.25">
      <c r="A7" s="42">
        <v>3</v>
      </c>
      <c r="B7" s="43" t="s">
        <v>61</v>
      </c>
      <c r="C7" s="39" t="s">
        <v>98</v>
      </c>
      <c r="D7" s="22">
        <v>0</v>
      </c>
      <c r="E7" s="22">
        <v>0</v>
      </c>
      <c r="F7" s="22">
        <v>0</v>
      </c>
      <c r="G7" s="37">
        <v>0.01</v>
      </c>
      <c r="H7" s="71"/>
    </row>
    <row r="8" spans="1:8" s="40" customFormat="1" x14ac:dyDescent="0.25">
      <c r="A8" s="38">
        <v>4</v>
      </c>
      <c r="B8" s="38" t="s">
        <v>63</v>
      </c>
      <c r="C8" s="39" t="s">
        <v>106</v>
      </c>
      <c r="D8" s="22">
        <v>0</v>
      </c>
      <c r="E8" s="22">
        <v>0</v>
      </c>
      <c r="F8" s="22">
        <v>0</v>
      </c>
      <c r="G8" s="37">
        <v>0.01</v>
      </c>
      <c r="H8" s="72"/>
    </row>
    <row r="9" spans="1:8" s="40" customFormat="1" x14ac:dyDescent="0.25">
      <c r="A9" s="38">
        <v>5</v>
      </c>
      <c r="B9" s="38" t="s">
        <v>64</v>
      </c>
      <c r="C9" s="39" t="s">
        <v>47</v>
      </c>
      <c r="D9" s="22" t="s">
        <v>42</v>
      </c>
      <c r="E9" s="22" t="s">
        <v>42</v>
      </c>
      <c r="F9" s="22" t="s">
        <v>42</v>
      </c>
      <c r="G9" s="37" t="s">
        <v>42</v>
      </c>
      <c r="H9" s="39" t="s">
        <v>42</v>
      </c>
    </row>
    <row r="10" spans="1:8" s="40" customFormat="1" x14ac:dyDescent="0.25">
      <c r="A10" s="38">
        <v>6</v>
      </c>
      <c r="B10" s="38" t="s">
        <v>62</v>
      </c>
      <c r="C10" s="39" t="s">
        <v>99</v>
      </c>
      <c r="D10" s="22">
        <v>0</v>
      </c>
      <c r="E10" s="22">
        <v>0</v>
      </c>
      <c r="F10" s="22">
        <v>0</v>
      </c>
      <c r="G10" s="37">
        <f>(286813+12698)/1000/12/30</f>
        <v>0.83197500000000002</v>
      </c>
      <c r="H10" s="70" t="s">
        <v>114</v>
      </c>
    </row>
    <row r="11" spans="1:8" s="40" customFormat="1" x14ac:dyDescent="0.25">
      <c r="A11" s="77">
        <v>7</v>
      </c>
      <c r="B11" s="75" t="s">
        <v>65</v>
      </c>
      <c r="C11" s="39" t="s">
        <v>100</v>
      </c>
      <c r="D11" s="22">
        <v>0</v>
      </c>
      <c r="E11" s="22">
        <v>0</v>
      </c>
      <c r="F11" s="22">
        <v>0</v>
      </c>
      <c r="G11" s="37">
        <v>0</v>
      </c>
      <c r="H11" s="71"/>
    </row>
    <row r="12" spans="1:8" s="40" customFormat="1" x14ac:dyDescent="0.25">
      <c r="A12" s="78"/>
      <c r="B12" s="76"/>
      <c r="C12" s="39" t="s">
        <v>99</v>
      </c>
      <c r="D12" s="22">
        <v>0</v>
      </c>
      <c r="E12" s="22">
        <v>0</v>
      </c>
      <c r="F12" s="22">
        <v>0</v>
      </c>
      <c r="G12" s="37">
        <f>365000/1000/12/30</f>
        <v>1.0138888888888888</v>
      </c>
      <c r="H12" s="71"/>
    </row>
    <row r="13" spans="1:8" s="40" customFormat="1" x14ac:dyDescent="0.25">
      <c r="A13" s="73">
        <v>8</v>
      </c>
      <c r="B13" s="75" t="s">
        <v>66</v>
      </c>
      <c r="C13" s="39" t="s">
        <v>102</v>
      </c>
      <c r="D13" s="22">
        <v>0</v>
      </c>
      <c r="E13" s="22">
        <v>0</v>
      </c>
      <c r="F13" s="22">
        <v>0</v>
      </c>
      <c r="G13" s="37">
        <f>202914/1000/12/30</f>
        <v>0.56364999999999987</v>
      </c>
      <c r="H13" s="71"/>
    </row>
    <row r="14" spans="1:8" s="40" customFormat="1" x14ac:dyDescent="0.25">
      <c r="A14" s="74"/>
      <c r="B14" s="76"/>
      <c r="C14" s="39" t="s">
        <v>101</v>
      </c>
      <c r="D14" s="22">
        <v>0</v>
      </c>
      <c r="E14" s="22">
        <v>0</v>
      </c>
      <c r="F14" s="22">
        <v>0</v>
      </c>
      <c r="G14" s="37">
        <f>0.831975/2</f>
        <v>0.41598750000000001</v>
      </c>
      <c r="H14" s="71"/>
    </row>
    <row r="15" spans="1:8" s="40" customFormat="1" x14ac:dyDescent="0.25">
      <c r="A15" s="38">
        <v>9</v>
      </c>
      <c r="B15" s="38" t="s">
        <v>67</v>
      </c>
      <c r="C15" s="39" t="s">
        <v>103</v>
      </c>
      <c r="D15" s="22">
        <v>0</v>
      </c>
      <c r="E15" s="22">
        <v>0</v>
      </c>
      <c r="F15" s="22">
        <v>0</v>
      </c>
      <c r="G15" s="37">
        <f>115929/1000/12/30</f>
        <v>0.32202500000000001</v>
      </c>
      <c r="H15" s="71"/>
    </row>
    <row r="16" spans="1:8" s="41" customFormat="1" x14ac:dyDescent="0.25">
      <c r="A16" s="38">
        <v>10</v>
      </c>
      <c r="B16" s="38" t="s">
        <v>68</v>
      </c>
      <c r="C16" s="39" t="s">
        <v>103</v>
      </c>
      <c r="D16" s="22">
        <v>0</v>
      </c>
      <c r="E16" s="22">
        <v>0</v>
      </c>
      <c r="F16" s="22">
        <v>0</v>
      </c>
      <c r="G16" s="37">
        <f>58968/1000/12/30</f>
        <v>0.16380000000000003</v>
      </c>
      <c r="H16" s="71"/>
    </row>
    <row r="17" spans="1:8" s="41" customFormat="1" x14ac:dyDescent="0.25">
      <c r="A17" s="38">
        <v>11</v>
      </c>
      <c r="B17" s="38" t="s">
        <v>79</v>
      </c>
      <c r="C17" s="39" t="s">
        <v>103</v>
      </c>
      <c r="D17" s="22">
        <v>0</v>
      </c>
      <c r="E17" s="22">
        <v>0</v>
      </c>
      <c r="F17" s="22">
        <v>0</v>
      </c>
      <c r="G17" s="37">
        <f>4000/1000/12/30</f>
        <v>1.111111111111111E-2</v>
      </c>
      <c r="H17" s="71"/>
    </row>
    <row r="18" spans="1:8" s="41" customFormat="1" x14ac:dyDescent="0.25">
      <c r="A18" s="38">
        <v>12</v>
      </c>
      <c r="B18" s="38" t="s">
        <v>69</v>
      </c>
      <c r="C18" s="39" t="s">
        <v>103</v>
      </c>
      <c r="D18" s="22">
        <v>0</v>
      </c>
      <c r="E18" s="22">
        <v>0</v>
      </c>
      <c r="F18" s="22">
        <v>0</v>
      </c>
      <c r="G18" s="37">
        <f>27136/1000/12/30</f>
        <v>7.537777777777778E-2</v>
      </c>
      <c r="H18" s="71"/>
    </row>
    <row r="19" spans="1:8" s="41" customFormat="1" x14ac:dyDescent="0.25">
      <c r="A19" s="38">
        <v>13</v>
      </c>
      <c r="B19" s="38" t="s">
        <v>70</v>
      </c>
      <c r="C19" s="39" t="s">
        <v>103</v>
      </c>
      <c r="D19" s="22">
        <v>0</v>
      </c>
      <c r="E19" s="22">
        <v>0</v>
      </c>
      <c r="F19" s="22">
        <v>0</v>
      </c>
      <c r="G19" s="37">
        <f>57925/1000/12/30</f>
        <v>0.16090277777777778</v>
      </c>
      <c r="H19" s="71"/>
    </row>
    <row r="20" spans="1:8" s="41" customFormat="1" x14ac:dyDescent="0.25">
      <c r="A20" s="38">
        <v>14</v>
      </c>
      <c r="B20" s="38" t="s">
        <v>71</v>
      </c>
      <c r="C20" s="39" t="s">
        <v>104</v>
      </c>
      <c r="D20" s="22">
        <v>0</v>
      </c>
      <c r="E20" s="22">
        <v>0</v>
      </c>
      <c r="F20" s="22">
        <v>0</v>
      </c>
      <c r="G20" s="37">
        <f>23798/1000/12/30</f>
        <v>6.6105555555555556E-2</v>
      </c>
      <c r="H20" s="71"/>
    </row>
    <row r="21" spans="1:8" s="41" customFormat="1" x14ac:dyDescent="0.25">
      <c r="A21" s="38">
        <v>15</v>
      </c>
      <c r="B21" s="38" t="s">
        <v>72</v>
      </c>
      <c r="C21" s="39" t="s">
        <v>108</v>
      </c>
      <c r="D21" s="22">
        <v>0</v>
      </c>
      <c r="E21" s="22">
        <v>0</v>
      </c>
      <c r="F21" s="22">
        <v>0</v>
      </c>
      <c r="G21" s="37">
        <f>28400/1000/12/30</f>
        <v>7.8888888888888883E-2</v>
      </c>
      <c r="H21" s="71"/>
    </row>
    <row r="22" spans="1:8" s="41" customFormat="1" x14ac:dyDescent="0.25">
      <c r="A22" s="38">
        <v>16</v>
      </c>
      <c r="B22" s="38" t="s">
        <v>73</v>
      </c>
      <c r="C22" s="39" t="s">
        <v>105</v>
      </c>
      <c r="D22" s="22">
        <v>0</v>
      </c>
      <c r="E22" s="22">
        <v>0</v>
      </c>
      <c r="F22" s="22">
        <v>0</v>
      </c>
      <c r="G22" s="37">
        <f>97185/1000/12/30</f>
        <v>0.26995833333333336</v>
      </c>
      <c r="H22" s="71"/>
    </row>
    <row r="23" spans="1:8" s="41" customFormat="1" x14ac:dyDescent="0.25">
      <c r="A23" s="38">
        <v>17</v>
      </c>
      <c r="B23" s="38" t="s">
        <v>74</v>
      </c>
      <c r="C23" s="39" t="s">
        <v>103</v>
      </c>
      <c r="D23" s="22">
        <v>0</v>
      </c>
      <c r="E23" s="22">
        <v>0</v>
      </c>
      <c r="F23" s="22">
        <v>0</v>
      </c>
      <c r="G23" s="37">
        <f>2563.96/1000/12/30</f>
        <v>7.1221111111111112E-3</v>
      </c>
      <c r="H23" s="71"/>
    </row>
    <row r="24" spans="1:8" s="41" customFormat="1" x14ac:dyDescent="0.25">
      <c r="A24" s="38">
        <v>18</v>
      </c>
      <c r="B24" s="38" t="s">
        <v>75</v>
      </c>
      <c r="C24" s="39" t="s">
        <v>106</v>
      </c>
      <c r="D24" s="22">
        <v>0</v>
      </c>
      <c r="E24" s="22">
        <v>0</v>
      </c>
      <c r="F24" s="22">
        <v>0</v>
      </c>
      <c r="G24" s="37">
        <f>2563.96/1000/12/30</f>
        <v>7.1221111111111112E-3</v>
      </c>
      <c r="H24" s="71"/>
    </row>
    <row r="25" spans="1:8" s="41" customFormat="1" x14ac:dyDescent="0.25">
      <c r="A25" s="38">
        <v>19</v>
      </c>
      <c r="B25" s="38" t="s">
        <v>76</v>
      </c>
      <c r="C25" s="39" t="s">
        <v>103</v>
      </c>
      <c r="D25" s="22">
        <v>0</v>
      </c>
      <c r="E25" s="22">
        <v>0</v>
      </c>
      <c r="F25" s="22">
        <v>0</v>
      </c>
      <c r="G25" s="37">
        <f>102565/12/30/1000</f>
        <v>0.28490277777777778</v>
      </c>
      <c r="H25" s="71"/>
    </row>
    <row r="26" spans="1:8" s="41" customFormat="1" x14ac:dyDescent="0.25">
      <c r="A26" s="38">
        <v>20</v>
      </c>
      <c r="B26" s="38" t="s">
        <v>77</v>
      </c>
      <c r="C26" s="39" t="s">
        <v>107</v>
      </c>
      <c r="D26" s="22">
        <v>0</v>
      </c>
      <c r="E26" s="22">
        <v>0</v>
      </c>
      <c r="F26" s="22">
        <v>0</v>
      </c>
      <c r="G26" s="49">
        <v>1.34722222222222E-2</v>
      </c>
      <c r="H26" s="71"/>
    </row>
    <row r="27" spans="1:8" s="41" customFormat="1" x14ac:dyDescent="0.25">
      <c r="A27" s="38">
        <v>21</v>
      </c>
      <c r="B27" s="38" t="s">
        <v>78</v>
      </c>
      <c r="C27" s="39" t="s">
        <v>108</v>
      </c>
      <c r="D27" s="22">
        <v>0</v>
      </c>
      <c r="E27" s="22">
        <v>0</v>
      </c>
      <c r="F27" s="22">
        <v>0</v>
      </c>
      <c r="G27" s="37">
        <f>4.5/12/30</f>
        <v>1.2500000000000001E-2</v>
      </c>
      <c r="H27" s="72"/>
    </row>
    <row r="28" spans="1:8" s="11" customFormat="1" ht="15.75" x14ac:dyDescent="0.25">
      <c r="A28" s="8"/>
      <c r="B28" s="84" t="s">
        <v>49</v>
      </c>
      <c r="C28" s="85"/>
      <c r="D28" s="85"/>
      <c r="E28" s="85"/>
      <c r="F28" s="85"/>
      <c r="G28" s="85"/>
      <c r="H28" s="86"/>
    </row>
    <row r="29" spans="1:8" s="40" customFormat="1" ht="60" x14ac:dyDescent="0.25">
      <c r="A29" s="38">
        <v>1</v>
      </c>
      <c r="B29" s="38" t="s">
        <v>59</v>
      </c>
      <c r="C29" s="39" t="s">
        <v>96</v>
      </c>
      <c r="D29" s="22">
        <v>0</v>
      </c>
      <c r="E29" s="22">
        <v>0</v>
      </c>
      <c r="F29" s="22">
        <v>0</v>
      </c>
      <c r="G29" s="37">
        <v>0</v>
      </c>
      <c r="H29" s="70" t="s">
        <v>114</v>
      </c>
    </row>
    <row r="30" spans="1:8" s="40" customFormat="1" x14ac:dyDescent="0.25">
      <c r="A30" s="38">
        <v>2</v>
      </c>
      <c r="B30" s="38" t="s">
        <v>60</v>
      </c>
      <c r="C30" s="39" t="s">
        <v>97</v>
      </c>
      <c r="D30" s="22">
        <v>0</v>
      </c>
      <c r="E30" s="22">
        <v>0</v>
      </c>
      <c r="F30" s="22">
        <v>0</v>
      </c>
      <c r="G30" s="37">
        <f>1502239.5/1000/12/30</f>
        <v>4.1728874999999999</v>
      </c>
      <c r="H30" s="71"/>
    </row>
    <row r="31" spans="1:8" s="40" customFormat="1" x14ac:dyDescent="0.25">
      <c r="A31" s="42">
        <v>3</v>
      </c>
      <c r="B31" s="43" t="s">
        <v>61</v>
      </c>
      <c r="C31" s="39" t="s">
        <v>98</v>
      </c>
      <c r="D31" s="22">
        <v>0</v>
      </c>
      <c r="E31" s="22">
        <v>0</v>
      </c>
      <c r="F31" s="22">
        <v>0</v>
      </c>
      <c r="G31" s="37">
        <v>0.01</v>
      </c>
      <c r="H31" s="71"/>
    </row>
    <row r="32" spans="1:8" s="40" customFormat="1" x14ac:dyDescent="0.25">
      <c r="A32" s="38">
        <v>4</v>
      </c>
      <c r="B32" s="38" t="s">
        <v>63</v>
      </c>
      <c r="C32" s="39" t="s">
        <v>106</v>
      </c>
      <c r="D32" s="22">
        <v>0</v>
      </c>
      <c r="E32" s="22">
        <v>0</v>
      </c>
      <c r="F32" s="22">
        <v>0</v>
      </c>
      <c r="G32" s="37">
        <v>0.01</v>
      </c>
      <c r="H32" s="72"/>
    </row>
    <row r="33" spans="1:8" s="40" customFormat="1" x14ac:dyDescent="0.25">
      <c r="A33" s="38">
        <v>5</v>
      </c>
      <c r="B33" s="38" t="s">
        <v>64</v>
      </c>
      <c r="C33" s="39" t="s">
        <v>47</v>
      </c>
      <c r="D33" s="22" t="s">
        <v>42</v>
      </c>
      <c r="E33" s="22" t="s">
        <v>42</v>
      </c>
      <c r="F33" s="22" t="s">
        <v>42</v>
      </c>
      <c r="G33" s="37" t="s">
        <v>42</v>
      </c>
      <c r="H33" s="39" t="s">
        <v>42</v>
      </c>
    </row>
    <row r="34" spans="1:8" s="40" customFormat="1" x14ac:dyDescent="0.25">
      <c r="A34" s="38">
        <v>6</v>
      </c>
      <c r="B34" s="38" t="s">
        <v>62</v>
      </c>
      <c r="C34" s="39" t="s">
        <v>99</v>
      </c>
      <c r="D34" s="22">
        <v>0</v>
      </c>
      <c r="E34" s="22">
        <v>0</v>
      </c>
      <c r="F34" s="22">
        <v>0</v>
      </c>
      <c r="G34" s="37">
        <f>(286813+12698)/1000/12/30</f>
        <v>0.83197500000000002</v>
      </c>
      <c r="H34" s="70" t="s">
        <v>114</v>
      </c>
    </row>
    <row r="35" spans="1:8" s="40" customFormat="1" x14ac:dyDescent="0.25">
      <c r="A35" s="77">
        <v>7</v>
      </c>
      <c r="B35" s="75" t="s">
        <v>65</v>
      </c>
      <c r="C35" s="39" t="s">
        <v>100</v>
      </c>
      <c r="D35" s="22">
        <v>0</v>
      </c>
      <c r="E35" s="22">
        <v>0</v>
      </c>
      <c r="F35" s="22">
        <v>0</v>
      </c>
      <c r="G35" s="37">
        <v>0</v>
      </c>
      <c r="H35" s="71"/>
    </row>
    <row r="36" spans="1:8" s="40" customFormat="1" x14ac:dyDescent="0.25">
      <c r="A36" s="78"/>
      <c r="B36" s="76"/>
      <c r="C36" s="39" t="s">
        <v>99</v>
      </c>
      <c r="D36" s="22">
        <v>0</v>
      </c>
      <c r="E36" s="22">
        <v>0</v>
      </c>
      <c r="F36" s="22">
        <v>0</v>
      </c>
      <c r="G36" s="37">
        <f>365000/1000/12/30</f>
        <v>1.0138888888888888</v>
      </c>
      <c r="H36" s="71"/>
    </row>
    <row r="37" spans="1:8" s="40" customFormat="1" x14ac:dyDescent="0.25">
      <c r="A37" s="73">
        <v>8</v>
      </c>
      <c r="B37" s="75" t="s">
        <v>66</v>
      </c>
      <c r="C37" s="39" t="s">
        <v>102</v>
      </c>
      <c r="D37" s="22">
        <v>0</v>
      </c>
      <c r="E37" s="22">
        <v>0</v>
      </c>
      <c r="F37" s="22">
        <v>0</v>
      </c>
      <c r="G37" s="37">
        <f>202914/1000/12/30</f>
        <v>0.56364999999999987</v>
      </c>
      <c r="H37" s="71"/>
    </row>
    <row r="38" spans="1:8" s="40" customFormat="1" x14ac:dyDescent="0.25">
      <c r="A38" s="74"/>
      <c r="B38" s="76"/>
      <c r="C38" s="39" t="s">
        <v>101</v>
      </c>
      <c r="D38" s="22">
        <v>0</v>
      </c>
      <c r="E38" s="22">
        <v>0</v>
      </c>
      <c r="F38" s="22">
        <v>0</v>
      </c>
      <c r="G38" s="37">
        <f>0.831975/2</f>
        <v>0.41598750000000001</v>
      </c>
      <c r="H38" s="71"/>
    </row>
    <row r="39" spans="1:8" s="40" customFormat="1" x14ac:dyDescent="0.25">
      <c r="A39" s="38">
        <v>9</v>
      </c>
      <c r="B39" s="38" t="s">
        <v>67</v>
      </c>
      <c r="C39" s="39" t="s">
        <v>103</v>
      </c>
      <c r="D39" s="22">
        <v>0</v>
      </c>
      <c r="E39" s="22">
        <v>0</v>
      </c>
      <c r="F39" s="22">
        <v>0</v>
      </c>
      <c r="G39" s="37">
        <f>115929/1000/12/30</f>
        <v>0.32202500000000001</v>
      </c>
      <c r="H39" s="71"/>
    </row>
    <row r="40" spans="1:8" s="41" customFormat="1" x14ac:dyDescent="0.25">
      <c r="A40" s="38">
        <v>10</v>
      </c>
      <c r="B40" s="38" t="s">
        <v>68</v>
      </c>
      <c r="C40" s="39" t="s">
        <v>103</v>
      </c>
      <c r="D40" s="22">
        <v>0</v>
      </c>
      <c r="E40" s="22">
        <v>0</v>
      </c>
      <c r="F40" s="22">
        <v>0</v>
      </c>
      <c r="G40" s="37">
        <f>58968/1000/12/30</f>
        <v>0.16380000000000003</v>
      </c>
      <c r="H40" s="71"/>
    </row>
    <row r="41" spans="1:8" s="41" customFormat="1" x14ac:dyDescent="0.25">
      <c r="A41" s="38">
        <v>11</v>
      </c>
      <c r="B41" s="38" t="s">
        <v>79</v>
      </c>
      <c r="C41" s="39" t="s">
        <v>103</v>
      </c>
      <c r="D41" s="22">
        <v>0</v>
      </c>
      <c r="E41" s="22">
        <v>0</v>
      </c>
      <c r="F41" s="22">
        <v>0</v>
      </c>
      <c r="G41" s="37">
        <f>4000/1000/12/30</f>
        <v>1.111111111111111E-2</v>
      </c>
      <c r="H41" s="71"/>
    </row>
    <row r="42" spans="1:8" s="41" customFormat="1" x14ac:dyDescent="0.25">
      <c r="A42" s="38">
        <v>12</v>
      </c>
      <c r="B42" s="38" t="s">
        <v>69</v>
      </c>
      <c r="C42" s="39" t="s">
        <v>103</v>
      </c>
      <c r="D42" s="22">
        <v>0</v>
      </c>
      <c r="E42" s="22">
        <v>0</v>
      </c>
      <c r="F42" s="22">
        <v>0</v>
      </c>
      <c r="G42" s="37">
        <f>27136/1000/12/30</f>
        <v>7.537777777777778E-2</v>
      </c>
      <c r="H42" s="71"/>
    </row>
    <row r="43" spans="1:8" s="41" customFormat="1" x14ac:dyDescent="0.25">
      <c r="A43" s="38">
        <v>13</v>
      </c>
      <c r="B43" s="38" t="s">
        <v>70</v>
      </c>
      <c r="C43" s="39" t="s">
        <v>103</v>
      </c>
      <c r="D43" s="22">
        <v>0</v>
      </c>
      <c r="E43" s="22">
        <v>0</v>
      </c>
      <c r="F43" s="22">
        <v>0</v>
      </c>
      <c r="G43" s="37">
        <f>57925/1000/12/30</f>
        <v>0.16090277777777778</v>
      </c>
      <c r="H43" s="71"/>
    </row>
    <row r="44" spans="1:8" s="41" customFormat="1" x14ac:dyDescent="0.25">
      <c r="A44" s="38">
        <v>14</v>
      </c>
      <c r="B44" s="38" t="s">
        <v>71</v>
      </c>
      <c r="C44" s="39" t="s">
        <v>104</v>
      </c>
      <c r="D44" s="22">
        <v>0</v>
      </c>
      <c r="E44" s="22">
        <v>0</v>
      </c>
      <c r="F44" s="22">
        <v>0</v>
      </c>
      <c r="G44" s="37">
        <f>23798/1000/12/30</f>
        <v>6.6105555555555556E-2</v>
      </c>
      <c r="H44" s="71"/>
    </row>
    <row r="45" spans="1:8" s="41" customFormat="1" x14ac:dyDescent="0.25">
      <c r="A45" s="38">
        <v>15</v>
      </c>
      <c r="B45" s="38" t="s">
        <v>72</v>
      </c>
      <c r="C45" s="39" t="s">
        <v>108</v>
      </c>
      <c r="D45" s="22">
        <v>0</v>
      </c>
      <c r="E45" s="22">
        <v>0</v>
      </c>
      <c r="F45" s="22">
        <v>0</v>
      </c>
      <c r="G45" s="37">
        <f>28400/1000/12/30</f>
        <v>7.8888888888888883E-2</v>
      </c>
      <c r="H45" s="71"/>
    </row>
    <row r="46" spans="1:8" s="41" customFormat="1" x14ac:dyDescent="0.25">
      <c r="A46" s="38">
        <v>16</v>
      </c>
      <c r="B46" s="38" t="s">
        <v>73</v>
      </c>
      <c r="C46" s="39" t="s">
        <v>105</v>
      </c>
      <c r="D46" s="22">
        <v>0</v>
      </c>
      <c r="E46" s="22">
        <v>0</v>
      </c>
      <c r="F46" s="22">
        <v>0</v>
      </c>
      <c r="G46" s="37">
        <f>97185/1000/12/30</f>
        <v>0.26995833333333336</v>
      </c>
      <c r="H46" s="71"/>
    </row>
    <row r="47" spans="1:8" s="41" customFormat="1" x14ac:dyDescent="0.25">
      <c r="A47" s="38">
        <v>17</v>
      </c>
      <c r="B47" s="38" t="s">
        <v>74</v>
      </c>
      <c r="C47" s="39" t="s">
        <v>103</v>
      </c>
      <c r="D47" s="22">
        <v>0</v>
      </c>
      <c r="E47" s="22">
        <v>0</v>
      </c>
      <c r="F47" s="22">
        <v>0</v>
      </c>
      <c r="G47" s="37">
        <f>2563.96/1000/12/30</f>
        <v>7.1221111111111112E-3</v>
      </c>
      <c r="H47" s="71"/>
    </row>
    <row r="48" spans="1:8" s="41" customFormat="1" x14ac:dyDescent="0.25">
      <c r="A48" s="38">
        <v>18</v>
      </c>
      <c r="B48" s="38" t="s">
        <v>75</v>
      </c>
      <c r="C48" s="39" t="s">
        <v>106</v>
      </c>
      <c r="D48" s="22">
        <v>0</v>
      </c>
      <c r="E48" s="22">
        <v>0</v>
      </c>
      <c r="F48" s="22">
        <v>0</v>
      </c>
      <c r="G48" s="37">
        <f>2563.96/1000/12/30</f>
        <v>7.1221111111111112E-3</v>
      </c>
      <c r="H48" s="71"/>
    </row>
    <row r="49" spans="1:8" s="41" customFormat="1" x14ac:dyDescent="0.25">
      <c r="A49" s="38">
        <v>19</v>
      </c>
      <c r="B49" s="38" t="s">
        <v>76</v>
      </c>
      <c r="C49" s="39" t="s">
        <v>103</v>
      </c>
      <c r="D49" s="22">
        <v>0</v>
      </c>
      <c r="E49" s="22">
        <v>0</v>
      </c>
      <c r="F49" s="22">
        <v>0</v>
      </c>
      <c r="G49" s="37">
        <f>102565/12/30/1000</f>
        <v>0.28490277777777778</v>
      </c>
      <c r="H49" s="71"/>
    </row>
    <row r="50" spans="1:8" s="41" customFormat="1" x14ac:dyDescent="0.25">
      <c r="A50" s="38">
        <v>20</v>
      </c>
      <c r="B50" s="38" t="s">
        <v>77</v>
      </c>
      <c r="C50" s="39" t="s">
        <v>107</v>
      </c>
      <c r="D50" s="22">
        <v>0</v>
      </c>
      <c r="E50" s="22">
        <v>0</v>
      </c>
      <c r="F50" s="22">
        <v>0</v>
      </c>
      <c r="G50" s="49">
        <v>1.34722222222222E-2</v>
      </c>
      <c r="H50" s="71"/>
    </row>
    <row r="51" spans="1:8" s="41" customFormat="1" x14ac:dyDescent="0.25">
      <c r="A51" s="38">
        <v>21</v>
      </c>
      <c r="B51" s="38" t="s">
        <v>78</v>
      </c>
      <c r="C51" s="39" t="s">
        <v>108</v>
      </c>
      <c r="D51" s="22">
        <v>0</v>
      </c>
      <c r="E51" s="22">
        <v>0</v>
      </c>
      <c r="F51" s="22">
        <v>0</v>
      </c>
      <c r="G51" s="37">
        <f>4.5/12/30</f>
        <v>1.2500000000000001E-2</v>
      </c>
      <c r="H51" s="72"/>
    </row>
    <row r="52" spans="1:8" s="11" customFormat="1" ht="15.75" x14ac:dyDescent="0.25">
      <c r="A52" s="8"/>
      <c r="B52" s="84" t="s">
        <v>50</v>
      </c>
      <c r="C52" s="85"/>
      <c r="D52" s="85"/>
      <c r="E52" s="85"/>
      <c r="F52" s="85"/>
      <c r="G52" s="85"/>
      <c r="H52" s="86"/>
    </row>
    <row r="53" spans="1:8" s="40" customFormat="1" ht="60" x14ac:dyDescent="0.25">
      <c r="A53" s="38">
        <v>1</v>
      </c>
      <c r="B53" s="38" t="s">
        <v>59</v>
      </c>
      <c r="C53" s="39" t="s">
        <v>96</v>
      </c>
      <c r="D53" s="22">
        <v>0</v>
      </c>
      <c r="E53" s="22">
        <v>0</v>
      </c>
      <c r="F53" s="22">
        <v>0</v>
      </c>
      <c r="G53" s="37">
        <v>0</v>
      </c>
      <c r="H53" s="70" t="s">
        <v>114</v>
      </c>
    </row>
    <row r="54" spans="1:8" s="40" customFormat="1" x14ac:dyDescent="0.25">
      <c r="A54" s="38">
        <v>2</v>
      </c>
      <c r="B54" s="38" t="s">
        <v>60</v>
      </c>
      <c r="C54" s="39" t="s">
        <v>97</v>
      </c>
      <c r="D54" s="22">
        <v>0</v>
      </c>
      <c r="E54" s="22">
        <v>0</v>
      </c>
      <c r="F54" s="22">
        <v>0</v>
      </c>
      <c r="G54" s="37">
        <f>1502239.5/1000/12/30</f>
        <v>4.1728874999999999</v>
      </c>
      <c r="H54" s="71"/>
    </row>
    <row r="55" spans="1:8" s="40" customFormat="1" x14ac:dyDescent="0.25">
      <c r="A55" s="42">
        <v>3</v>
      </c>
      <c r="B55" s="43" t="s">
        <v>61</v>
      </c>
      <c r="C55" s="39" t="s">
        <v>98</v>
      </c>
      <c r="D55" s="22">
        <v>0</v>
      </c>
      <c r="E55" s="22">
        <v>0</v>
      </c>
      <c r="F55" s="22">
        <v>0</v>
      </c>
      <c r="G55" s="37">
        <v>0.01</v>
      </c>
      <c r="H55" s="71"/>
    </row>
    <row r="56" spans="1:8" s="40" customFormat="1" x14ac:dyDescent="0.25">
      <c r="A56" s="38">
        <v>4</v>
      </c>
      <c r="B56" s="38" t="s">
        <v>63</v>
      </c>
      <c r="C56" s="39" t="s">
        <v>106</v>
      </c>
      <c r="D56" s="22">
        <v>0</v>
      </c>
      <c r="E56" s="22">
        <v>0</v>
      </c>
      <c r="F56" s="22">
        <v>0</v>
      </c>
      <c r="G56" s="37">
        <v>0.01</v>
      </c>
      <c r="H56" s="72"/>
    </row>
    <row r="57" spans="1:8" s="40" customFormat="1" x14ac:dyDescent="0.25">
      <c r="A57" s="38">
        <v>5</v>
      </c>
      <c r="B57" s="38" t="s">
        <v>64</v>
      </c>
      <c r="C57" s="39" t="s">
        <v>47</v>
      </c>
      <c r="D57" s="22" t="s">
        <v>42</v>
      </c>
      <c r="E57" s="22" t="s">
        <v>42</v>
      </c>
      <c r="F57" s="22" t="s">
        <v>42</v>
      </c>
      <c r="G57" s="37" t="s">
        <v>42</v>
      </c>
      <c r="H57" s="39" t="s">
        <v>42</v>
      </c>
    </row>
    <row r="58" spans="1:8" s="40" customFormat="1" x14ac:dyDescent="0.25">
      <c r="A58" s="38">
        <v>6</v>
      </c>
      <c r="B58" s="38" t="s">
        <v>62</v>
      </c>
      <c r="C58" s="39" t="s">
        <v>99</v>
      </c>
      <c r="D58" s="22">
        <v>0</v>
      </c>
      <c r="E58" s="22">
        <v>0</v>
      </c>
      <c r="F58" s="22">
        <v>0</v>
      </c>
      <c r="G58" s="37">
        <f>(286813+12698)/1000/12/30</f>
        <v>0.83197500000000002</v>
      </c>
      <c r="H58" s="70" t="s">
        <v>114</v>
      </c>
    </row>
    <row r="59" spans="1:8" s="40" customFormat="1" x14ac:dyDescent="0.25">
      <c r="A59" s="77">
        <v>7</v>
      </c>
      <c r="B59" s="75" t="s">
        <v>65</v>
      </c>
      <c r="C59" s="39" t="s">
        <v>100</v>
      </c>
      <c r="D59" s="22">
        <v>0</v>
      </c>
      <c r="E59" s="22">
        <v>0</v>
      </c>
      <c r="F59" s="22">
        <v>0</v>
      </c>
      <c r="G59" s="37">
        <v>0</v>
      </c>
      <c r="H59" s="71"/>
    </row>
    <row r="60" spans="1:8" s="40" customFormat="1" x14ac:dyDescent="0.25">
      <c r="A60" s="78"/>
      <c r="B60" s="76"/>
      <c r="C60" s="39" t="s">
        <v>99</v>
      </c>
      <c r="D60" s="22">
        <v>0</v>
      </c>
      <c r="E60" s="22">
        <v>0</v>
      </c>
      <c r="F60" s="22">
        <v>0</v>
      </c>
      <c r="G60" s="37">
        <f>365000/1000/12/30</f>
        <v>1.0138888888888888</v>
      </c>
      <c r="H60" s="71"/>
    </row>
    <row r="61" spans="1:8" s="40" customFormat="1" x14ac:dyDescent="0.25">
      <c r="A61" s="73">
        <v>8</v>
      </c>
      <c r="B61" s="75" t="s">
        <v>66</v>
      </c>
      <c r="C61" s="39" t="s">
        <v>102</v>
      </c>
      <c r="D61" s="22">
        <v>0</v>
      </c>
      <c r="E61" s="22">
        <v>0</v>
      </c>
      <c r="F61" s="22">
        <v>0</v>
      </c>
      <c r="G61" s="37">
        <f>202914/1000/12/30</f>
        <v>0.56364999999999987</v>
      </c>
      <c r="H61" s="71"/>
    </row>
    <row r="62" spans="1:8" s="40" customFormat="1" x14ac:dyDescent="0.25">
      <c r="A62" s="74"/>
      <c r="B62" s="76"/>
      <c r="C62" s="39" t="s">
        <v>101</v>
      </c>
      <c r="D62" s="22">
        <v>0</v>
      </c>
      <c r="E62" s="22">
        <v>0</v>
      </c>
      <c r="F62" s="22">
        <v>0</v>
      </c>
      <c r="G62" s="37">
        <f>0.831975/2</f>
        <v>0.41598750000000001</v>
      </c>
      <c r="H62" s="71"/>
    </row>
    <row r="63" spans="1:8" s="40" customFormat="1" x14ac:dyDescent="0.25">
      <c r="A63" s="38">
        <v>9</v>
      </c>
      <c r="B63" s="38" t="s">
        <v>67</v>
      </c>
      <c r="C63" s="39" t="s">
        <v>103</v>
      </c>
      <c r="D63" s="22">
        <v>0</v>
      </c>
      <c r="E63" s="22">
        <v>0</v>
      </c>
      <c r="F63" s="22">
        <v>0</v>
      </c>
      <c r="G63" s="37">
        <f>115929/1000/12/30</f>
        <v>0.32202500000000001</v>
      </c>
      <c r="H63" s="71"/>
    </row>
    <row r="64" spans="1:8" s="41" customFormat="1" x14ac:dyDescent="0.25">
      <c r="A64" s="38">
        <v>10</v>
      </c>
      <c r="B64" s="38" t="s">
        <v>68</v>
      </c>
      <c r="C64" s="39" t="s">
        <v>103</v>
      </c>
      <c r="D64" s="22">
        <v>0</v>
      </c>
      <c r="E64" s="22">
        <v>0</v>
      </c>
      <c r="F64" s="22">
        <v>0</v>
      </c>
      <c r="G64" s="37">
        <f>58968/1000/12/30</f>
        <v>0.16380000000000003</v>
      </c>
      <c r="H64" s="71"/>
    </row>
    <row r="65" spans="1:8" s="41" customFormat="1" x14ac:dyDescent="0.25">
      <c r="A65" s="38">
        <v>11</v>
      </c>
      <c r="B65" s="38" t="s">
        <v>79</v>
      </c>
      <c r="C65" s="39" t="s">
        <v>103</v>
      </c>
      <c r="D65" s="22">
        <v>0</v>
      </c>
      <c r="E65" s="22">
        <v>0</v>
      </c>
      <c r="F65" s="22">
        <v>0</v>
      </c>
      <c r="G65" s="37">
        <f>4000/1000/12/30</f>
        <v>1.111111111111111E-2</v>
      </c>
      <c r="H65" s="71"/>
    </row>
    <row r="66" spans="1:8" s="41" customFormat="1" x14ac:dyDescent="0.25">
      <c r="A66" s="38">
        <v>12</v>
      </c>
      <c r="B66" s="38" t="s">
        <v>69</v>
      </c>
      <c r="C66" s="39" t="s">
        <v>103</v>
      </c>
      <c r="D66" s="22">
        <v>0</v>
      </c>
      <c r="E66" s="22">
        <v>0</v>
      </c>
      <c r="F66" s="22">
        <v>0</v>
      </c>
      <c r="G66" s="37">
        <f>27136/1000/12/30</f>
        <v>7.537777777777778E-2</v>
      </c>
      <c r="H66" s="71"/>
    </row>
    <row r="67" spans="1:8" s="41" customFormat="1" x14ac:dyDescent="0.25">
      <c r="A67" s="38">
        <v>13</v>
      </c>
      <c r="B67" s="38" t="s">
        <v>70</v>
      </c>
      <c r="C67" s="39" t="s">
        <v>103</v>
      </c>
      <c r="D67" s="22">
        <v>0</v>
      </c>
      <c r="E67" s="22">
        <v>0</v>
      </c>
      <c r="F67" s="22">
        <v>0</v>
      </c>
      <c r="G67" s="37">
        <f>57925/1000/12/30</f>
        <v>0.16090277777777778</v>
      </c>
      <c r="H67" s="71"/>
    </row>
    <row r="68" spans="1:8" s="41" customFormat="1" x14ac:dyDescent="0.25">
      <c r="A68" s="38">
        <v>14</v>
      </c>
      <c r="B68" s="38" t="s">
        <v>71</v>
      </c>
      <c r="C68" s="39" t="s">
        <v>104</v>
      </c>
      <c r="D68" s="22">
        <v>0</v>
      </c>
      <c r="E68" s="22">
        <v>0</v>
      </c>
      <c r="F68" s="22">
        <v>0</v>
      </c>
      <c r="G68" s="37">
        <f>23798/1000/12/30</f>
        <v>6.6105555555555556E-2</v>
      </c>
      <c r="H68" s="71"/>
    </row>
    <row r="69" spans="1:8" s="41" customFormat="1" x14ac:dyDescent="0.25">
      <c r="A69" s="38">
        <v>15</v>
      </c>
      <c r="B69" s="38" t="s">
        <v>72</v>
      </c>
      <c r="C69" s="39" t="s">
        <v>108</v>
      </c>
      <c r="D69" s="22">
        <v>0</v>
      </c>
      <c r="E69" s="22">
        <v>0</v>
      </c>
      <c r="F69" s="22">
        <v>0</v>
      </c>
      <c r="G69" s="37">
        <f>28400/1000/12/30</f>
        <v>7.8888888888888883E-2</v>
      </c>
      <c r="H69" s="71"/>
    </row>
    <row r="70" spans="1:8" s="41" customFormat="1" x14ac:dyDescent="0.25">
      <c r="A70" s="38">
        <v>16</v>
      </c>
      <c r="B70" s="38" t="s">
        <v>73</v>
      </c>
      <c r="C70" s="39" t="s">
        <v>105</v>
      </c>
      <c r="D70" s="22">
        <v>0</v>
      </c>
      <c r="E70" s="22">
        <v>0</v>
      </c>
      <c r="F70" s="22">
        <v>0</v>
      </c>
      <c r="G70" s="37">
        <f>97185/1000/12/30</f>
        <v>0.26995833333333336</v>
      </c>
      <c r="H70" s="71"/>
    </row>
    <row r="71" spans="1:8" s="41" customFormat="1" x14ac:dyDescent="0.25">
      <c r="A71" s="38">
        <v>17</v>
      </c>
      <c r="B71" s="38" t="s">
        <v>74</v>
      </c>
      <c r="C71" s="39" t="s">
        <v>103</v>
      </c>
      <c r="D71" s="22">
        <v>0</v>
      </c>
      <c r="E71" s="22">
        <v>0</v>
      </c>
      <c r="F71" s="22">
        <v>0</v>
      </c>
      <c r="G71" s="37">
        <f>2563.96/1000/12/30</f>
        <v>7.1221111111111112E-3</v>
      </c>
      <c r="H71" s="71"/>
    </row>
    <row r="72" spans="1:8" s="41" customFormat="1" x14ac:dyDescent="0.25">
      <c r="A72" s="38">
        <v>18</v>
      </c>
      <c r="B72" s="38" t="s">
        <v>75</v>
      </c>
      <c r="C72" s="39" t="s">
        <v>106</v>
      </c>
      <c r="D72" s="22">
        <v>0</v>
      </c>
      <c r="E72" s="22">
        <v>0</v>
      </c>
      <c r="F72" s="22">
        <v>0</v>
      </c>
      <c r="G72" s="37">
        <f>2563.96/1000/12/30</f>
        <v>7.1221111111111112E-3</v>
      </c>
      <c r="H72" s="71"/>
    </row>
    <row r="73" spans="1:8" s="41" customFormat="1" x14ac:dyDescent="0.25">
      <c r="A73" s="38">
        <v>19</v>
      </c>
      <c r="B73" s="38" t="s">
        <v>76</v>
      </c>
      <c r="C73" s="39" t="s">
        <v>103</v>
      </c>
      <c r="D73" s="22">
        <v>0</v>
      </c>
      <c r="E73" s="22">
        <v>0</v>
      </c>
      <c r="F73" s="22">
        <v>0</v>
      </c>
      <c r="G73" s="37">
        <f>102565/12/30/1000</f>
        <v>0.28490277777777778</v>
      </c>
      <c r="H73" s="71"/>
    </row>
    <row r="74" spans="1:8" s="41" customFormat="1" x14ac:dyDescent="0.25">
      <c r="A74" s="38">
        <v>20</v>
      </c>
      <c r="B74" s="38" t="s">
        <v>77</v>
      </c>
      <c r="C74" s="39" t="s">
        <v>107</v>
      </c>
      <c r="D74" s="22">
        <v>0</v>
      </c>
      <c r="E74" s="22">
        <v>0</v>
      </c>
      <c r="F74" s="22">
        <v>0</v>
      </c>
      <c r="G74" s="49">
        <v>1.34722222222222E-2</v>
      </c>
      <c r="H74" s="71"/>
    </row>
    <row r="75" spans="1:8" s="41" customFormat="1" x14ac:dyDescent="0.25">
      <c r="A75" s="38">
        <v>21</v>
      </c>
      <c r="B75" s="38" t="s">
        <v>78</v>
      </c>
      <c r="C75" s="39" t="s">
        <v>108</v>
      </c>
      <c r="D75" s="22">
        <v>0</v>
      </c>
      <c r="E75" s="22">
        <v>0</v>
      </c>
      <c r="F75" s="22">
        <v>0</v>
      </c>
      <c r="G75" s="37">
        <f>4.5/12/30</f>
        <v>1.2500000000000001E-2</v>
      </c>
      <c r="H75" s="72"/>
    </row>
    <row r="76" spans="1:8" s="11" customFormat="1" ht="15.75" x14ac:dyDescent="0.25">
      <c r="A76" s="8"/>
      <c r="B76" s="84" t="s">
        <v>51</v>
      </c>
      <c r="C76" s="85"/>
      <c r="D76" s="85"/>
      <c r="E76" s="85"/>
      <c r="F76" s="85"/>
      <c r="G76" s="85"/>
      <c r="H76" s="86"/>
    </row>
    <row r="77" spans="1:8" s="40" customFormat="1" ht="60" x14ac:dyDescent="0.25">
      <c r="A77" s="38">
        <v>1</v>
      </c>
      <c r="B77" s="38" t="s">
        <v>59</v>
      </c>
      <c r="C77" s="39" t="s">
        <v>96</v>
      </c>
      <c r="D77" s="22">
        <v>0</v>
      </c>
      <c r="E77" s="22">
        <v>0</v>
      </c>
      <c r="F77" s="22">
        <v>0</v>
      </c>
      <c r="G77" s="37">
        <v>0</v>
      </c>
      <c r="H77" s="70" t="s">
        <v>114</v>
      </c>
    </row>
    <row r="78" spans="1:8" s="40" customFormat="1" x14ac:dyDescent="0.25">
      <c r="A78" s="38">
        <v>2</v>
      </c>
      <c r="B78" s="38" t="s">
        <v>60</v>
      </c>
      <c r="C78" s="39" t="s">
        <v>97</v>
      </c>
      <c r="D78" s="22">
        <v>0</v>
      </c>
      <c r="E78" s="22">
        <v>0</v>
      </c>
      <c r="F78" s="22">
        <v>0</v>
      </c>
      <c r="G78" s="37">
        <f>1502239.5/1000/12/30</f>
        <v>4.1728874999999999</v>
      </c>
      <c r="H78" s="71"/>
    </row>
    <row r="79" spans="1:8" s="40" customFormat="1" x14ac:dyDescent="0.25">
      <c r="A79" s="42">
        <v>3</v>
      </c>
      <c r="B79" s="43" t="s">
        <v>61</v>
      </c>
      <c r="C79" s="39" t="s">
        <v>98</v>
      </c>
      <c r="D79" s="22">
        <v>0</v>
      </c>
      <c r="E79" s="22">
        <v>0</v>
      </c>
      <c r="F79" s="22">
        <v>0</v>
      </c>
      <c r="G79" s="37">
        <v>0.01</v>
      </c>
      <c r="H79" s="71"/>
    </row>
    <row r="80" spans="1:8" s="40" customFormat="1" x14ac:dyDescent="0.25">
      <c r="A80" s="38">
        <v>4</v>
      </c>
      <c r="B80" s="38" t="s">
        <v>63</v>
      </c>
      <c r="C80" s="39" t="s">
        <v>106</v>
      </c>
      <c r="D80" s="22">
        <v>0</v>
      </c>
      <c r="E80" s="22">
        <v>0</v>
      </c>
      <c r="F80" s="22">
        <v>0</v>
      </c>
      <c r="G80" s="37">
        <v>0.01</v>
      </c>
      <c r="H80" s="72"/>
    </row>
    <row r="81" spans="1:8" s="40" customFormat="1" x14ac:dyDescent="0.25">
      <c r="A81" s="38">
        <v>5</v>
      </c>
      <c r="B81" s="38" t="s">
        <v>64</v>
      </c>
      <c r="C81" s="39" t="s">
        <v>47</v>
      </c>
      <c r="D81" s="22" t="s">
        <v>42</v>
      </c>
      <c r="E81" s="22" t="s">
        <v>42</v>
      </c>
      <c r="F81" s="22" t="s">
        <v>42</v>
      </c>
      <c r="G81" s="37" t="s">
        <v>42</v>
      </c>
      <c r="H81" s="39" t="s">
        <v>42</v>
      </c>
    </row>
    <row r="82" spans="1:8" s="40" customFormat="1" x14ac:dyDescent="0.25">
      <c r="A82" s="38">
        <v>6</v>
      </c>
      <c r="B82" s="38" t="s">
        <v>62</v>
      </c>
      <c r="C82" s="39" t="s">
        <v>99</v>
      </c>
      <c r="D82" s="22">
        <v>0</v>
      </c>
      <c r="E82" s="22">
        <v>0</v>
      </c>
      <c r="F82" s="22">
        <v>0</v>
      </c>
      <c r="G82" s="37">
        <f>(286813+12698)/1000/12/30</f>
        <v>0.83197500000000002</v>
      </c>
      <c r="H82" s="70" t="s">
        <v>114</v>
      </c>
    </row>
    <row r="83" spans="1:8" s="40" customFormat="1" x14ac:dyDescent="0.25">
      <c r="A83" s="77">
        <v>7</v>
      </c>
      <c r="B83" s="75" t="s">
        <v>65</v>
      </c>
      <c r="C83" s="39" t="s">
        <v>100</v>
      </c>
      <c r="D83" s="22">
        <v>0</v>
      </c>
      <c r="E83" s="22">
        <v>0</v>
      </c>
      <c r="F83" s="22">
        <v>0</v>
      </c>
      <c r="G83" s="37">
        <v>0</v>
      </c>
      <c r="H83" s="71"/>
    </row>
    <row r="84" spans="1:8" s="40" customFormat="1" x14ac:dyDescent="0.25">
      <c r="A84" s="78"/>
      <c r="B84" s="76"/>
      <c r="C84" s="39" t="s">
        <v>99</v>
      </c>
      <c r="D84" s="22">
        <v>0</v>
      </c>
      <c r="E84" s="22">
        <v>0</v>
      </c>
      <c r="F84" s="22">
        <v>0</v>
      </c>
      <c r="G84" s="37">
        <f>365000/1000/12/30</f>
        <v>1.0138888888888888</v>
      </c>
      <c r="H84" s="71"/>
    </row>
    <row r="85" spans="1:8" s="40" customFormat="1" x14ac:dyDescent="0.25">
      <c r="A85" s="73">
        <v>8</v>
      </c>
      <c r="B85" s="75" t="s">
        <v>66</v>
      </c>
      <c r="C85" s="39" t="s">
        <v>102</v>
      </c>
      <c r="D85" s="22">
        <v>0</v>
      </c>
      <c r="E85" s="22">
        <v>0</v>
      </c>
      <c r="F85" s="22">
        <v>0</v>
      </c>
      <c r="G85" s="37">
        <f>202914/1000/12/30</f>
        <v>0.56364999999999987</v>
      </c>
      <c r="H85" s="71"/>
    </row>
    <row r="86" spans="1:8" s="40" customFormat="1" x14ac:dyDescent="0.25">
      <c r="A86" s="74"/>
      <c r="B86" s="76"/>
      <c r="C86" s="39" t="s">
        <v>101</v>
      </c>
      <c r="D86" s="22">
        <v>0</v>
      </c>
      <c r="E86" s="22">
        <v>0</v>
      </c>
      <c r="F86" s="22">
        <v>0</v>
      </c>
      <c r="G86" s="37">
        <f>0.831975/2</f>
        <v>0.41598750000000001</v>
      </c>
      <c r="H86" s="71"/>
    </row>
    <row r="87" spans="1:8" s="40" customFormat="1" x14ac:dyDescent="0.25">
      <c r="A87" s="38">
        <v>9</v>
      </c>
      <c r="B87" s="38" t="s">
        <v>67</v>
      </c>
      <c r="C87" s="39" t="s">
        <v>103</v>
      </c>
      <c r="D87" s="22">
        <v>0</v>
      </c>
      <c r="E87" s="22">
        <v>0</v>
      </c>
      <c r="F87" s="22">
        <v>0</v>
      </c>
      <c r="G87" s="37">
        <f>115929/1000/12/30</f>
        <v>0.32202500000000001</v>
      </c>
      <c r="H87" s="71"/>
    </row>
    <row r="88" spans="1:8" s="41" customFormat="1" x14ac:dyDescent="0.25">
      <c r="A88" s="38">
        <v>10</v>
      </c>
      <c r="B88" s="38" t="s">
        <v>68</v>
      </c>
      <c r="C88" s="39" t="s">
        <v>103</v>
      </c>
      <c r="D88" s="22">
        <v>0</v>
      </c>
      <c r="E88" s="22">
        <v>0</v>
      </c>
      <c r="F88" s="22">
        <v>0</v>
      </c>
      <c r="G88" s="37">
        <f>58968/1000/12/30</f>
        <v>0.16380000000000003</v>
      </c>
      <c r="H88" s="71"/>
    </row>
    <row r="89" spans="1:8" s="41" customFormat="1" x14ac:dyDescent="0.25">
      <c r="A89" s="38">
        <v>11</v>
      </c>
      <c r="B89" s="38" t="s">
        <v>79</v>
      </c>
      <c r="C89" s="39" t="s">
        <v>103</v>
      </c>
      <c r="D89" s="22">
        <v>0</v>
      </c>
      <c r="E89" s="22">
        <v>0</v>
      </c>
      <c r="F89" s="22">
        <v>0</v>
      </c>
      <c r="G89" s="37">
        <f>4000/1000/12/30</f>
        <v>1.111111111111111E-2</v>
      </c>
      <c r="H89" s="71"/>
    </row>
    <row r="90" spans="1:8" s="41" customFormat="1" x14ac:dyDescent="0.25">
      <c r="A90" s="38">
        <v>12</v>
      </c>
      <c r="B90" s="38" t="s">
        <v>69</v>
      </c>
      <c r="C90" s="39" t="s">
        <v>103</v>
      </c>
      <c r="D90" s="22">
        <v>0</v>
      </c>
      <c r="E90" s="22">
        <v>0</v>
      </c>
      <c r="F90" s="22">
        <v>0</v>
      </c>
      <c r="G90" s="37">
        <f>27136/1000/12/30</f>
        <v>7.537777777777778E-2</v>
      </c>
      <c r="H90" s="71"/>
    </row>
    <row r="91" spans="1:8" s="41" customFormat="1" x14ac:dyDescent="0.25">
      <c r="A91" s="38">
        <v>13</v>
      </c>
      <c r="B91" s="38" t="s">
        <v>70</v>
      </c>
      <c r="C91" s="39" t="s">
        <v>103</v>
      </c>
      <c r="D91" s="22">
        <v>0</v>
      </c>
      <c r="E91" s="22">
        <v>0</v>
      </c>
      <c r="F91" s="22">
        <v>0</v>
      </c>
      <c r="G91" s="37">
        <f>57925/1000/12/30</f>
        <v>0.16090277777777778</v>
      </c>
      <c r="H91" s="71"/>
    </row>
    <row r="92" spans="1:8" s="41" customFormat="1" x14ac:dyDescent="0.25">
      <c r="A92" s="38">
        <v>14</v>
      </c>
      <c r="B92" s="38" t="s">
        <v>71</v>
      </c>
      <c r="C92" s="39" t="s">
        <v>104</v>
      </c>
      <c r="D92" s="22">
        <v>0</v>
      </c>
      <c r="E92" s="22">
        <v>0</v>
      </c>
      <c r="F92" s="22">
        <v>0</v>
      </c>
      <c r="G92" s="37">
        <f>23798/1000/12/30</f>
        <v>6.6105555555555556E-2</v>
      </c>
      <c r="H92" s="71"/>
    </row>
    <row r="93" spans="1:8" s="41" customFormat="1" x14ac:dyDescent="0.25">
      <c r="A93" s="38">
        <v>15</v>
      </c>
      <c r="B93" s="38" t="s">
        <v>72</v>
      </c>
      <c r="C93" s="39" t="s">
        <v>108</v>
      </c>
      <c r="D93" s="22">
        <v>0</v>
      </c>
      <c r="E93" s="22">
        <v>0</v>
      </c>
      <c r="F93" s="22">
        <v>0</v>
      </c>
      <c r="G93" s="37">
        <f>28400/1000/12/30</f>
        <v>7.8888888888888883E-2</v>
      </c>
      <c r="H93" s="71"/>
    </row>
    <row r="94" spans="1:8" s="41" customFormat="1" x14ac:dyDescent="0.25">
      <c r="A94" s="38">
        <v>16</v>
      </c>
      <c r="B94" s="38" t="s">
        <v>73</v>
      </c>
      <c r="C94" s="39" t="s">
        <v>105</v>
      </c>
      <c r="D94" s="22">
        <v>0</v>
      </c>
      <c r="E94" s="22">
        <v>0</v>
      </c>
      <c r="F94" s="22">
        <v>0</v>
      </c>
      <c r="G94" s="37">
        <f>97185/1000/12/30</f>
        <v>0.26995833333333336</v>
      </c>
      <c r="H94" s="71"/>
    </row>
    <row r="95" spans="1:8" s="41" customFormat="1" x14ac:dyDescent="0.25">
      <c r="A95" s="38">
        <v>17</v>
      </c>
      <c r="B95" s="38" t="s">
        <v>74</v>
      </c>
      <c r="C95" s="39" t="s">
        <v>103</v>
      </c>
      <c r="D95" s="22">
        <v>0</v>
      </c>
      <c r="E95" s="22">
        <v>0</v>
      </c>
      <c r="F95" s="22">
        <v>0</v>
      </c>
      <c r="G95" s="37">
        <f>2563.96/1000/12/30</f>
        <v>7.1221111111111112E-3</v>
      </c>
      <c r="H95" s="71"/>
    </row>
    <row r="96" spans="1:8" s="41" customFormat="1" x14ac:dyDescent="0.25">
      <c r="A96" s="38">
        <v>18</v>
      </c>
      <c r="B96" s="38" t="s">
        <v>75</v>
      </c>
      <c r="C96" s="39" t="s">
        <v>106</v>
      </c>
      <c r="D96" s="22">
        <v>0</v>
      </c>
      <c r="E96" s="22">
        <v>0</v>
      </c>
      <c r="F96" s="22">
        <v>0</v>
      </c>
      <c r="G96" s="37">
        <f>2563.96/1000/12/30</f>
        <v>7.1221111111111112E-3</v>
      </c>
      <c r="H96" s="71"/>
    </row>
    <row r="97" spans="1:8" s="41" customFormat="1" x14ac:dyDescent="0.25">
      <c r="A97" s="38">
        <v>19</v>
      </c>
      <c r="B97" s="38" t="s">
        <v>76</v>
      </c>
      <c r="C97" s="39" t="s">
        <v>103</v>
      </c>
      <c r="D97" s="22">
        <v>0</v>
      </c>
      <c r="E97" s="22">
        <v>0</v>
      </c>
      <c r="F97" s="22">
        <v>0</v>
      </c>
      <c r="G97" s="37">
        <f>102565/12/30/1000</f>
        <v>0.28490277777777778</v>
      </c>
      <c r="H97" s="71"/>
    </row>
    <row r="98" spans="1:8" s="41" customFormat="1" x14ac:dyDescent="0.25">
      <c r="A98" s="38">
        <v>20</v>
      </c>
      <c r="B98" s="38" t="s">
        <v>77</v>
      </c>
      <c r="C98" s="39" t="s">
        <v>107</v>
      </c>
      <c r="D98" s="22">
        <v>0</v>
      </c>
      <c r="E98" s="22">
        <v>0</v>
      </c>
      <c r="F98" s="22">
        <v>0</v>
      </c>
      <c r="G98" s="49">
        <v>1.34722222222222E-2</v>
      </c>
      <c r="H98" s="71"/>
    </row>
    <row r="99" spans="1:8" s="41" customFormat="1" x14ac:dyDescent="0.25">
      <c r="A99" s="38">
        <v>21</v>
      </c>
      <c r="B99" s="38" t="s">
        <v>78</v>
      </c>
      <c r="C99" s="39" t="s">
        <v>108</v>
      </c>
      <c r="D99" s="22">
        <v>0</v>
      </c>
      <c r="E99" s="22">
        <v>0</v>
      </c>
      <c r="F99" s="22">
        <v>0</v>
      </c>
      <c r="G99" s="37">
        <f>4.5/12/30</f>
        <v>1.2500000000000001E-2</v>
      </c>
      <c r="H99" s="72"/>
    </row>
    <row r="100" spans="1:8" s="11" customFormat="1" ht="15.75" x14ac:dyDescent="0.25">
      <c r="A100" s="8"/>
      <c r="B100" s="84" t="s">
        <v>52</v>
      </c>
      <c r="C100" s="85"/>
      <c r="D100" s="85"/>
      <c r="E100" s="85"/>
      <c r="F100" s="85"/>
      <c r="G100" s="85"/>
      <c r="H100" s="86"/>
    </row>
    <row r="101" spans="1:8" s="40" customFormat="1" ht="60" x14ac:dyDescent="0.25">
      <c r="A101" s="38">
        <v>1</v>
      </c>
      <c r="B101" s="38" t="s">
        <v>59</v>
      </c>
      <c r="C101" s="39" t="s">
        <v>96</v>
      </c>
      <c r="D101" s="22">
        <v>0</v>
      </c>
      <c r="E101" s="22">
        <v>0</v>
      </c>
      <c r="F101" s="22">
        <v>0</v>
      </c>
      <c r="G101" s="37">
        <v>0</v>
      </c>
      <c r="H101" s="70" t="s">
        <v>114</v>
      </c>
    </row>
    <row r="102" spans="1:8" s="40" customFormat="1" x14ac:dyDescent="0.25">
      <c r="A102" s="38">
        <v>2</v>
      </c>
      <c r="B102" s="38" t="s">
        <v>60</v>
      </c>
      <c r="C102" s="39" t="s">
        <v>97</v>
      </c>
      <c r="D102" s="22">
        <v>0</v>
      </c>
      <c r="E102" s="22">
        <v>0</v>
      </c>
      <c r="F102" s="22">
        <v>0</v>
      </c>
      <c r="G102" s="37">
        <f>1502239.5/1000/12/30</f>
        <v>4.1728874999999999</v>
      </c>
      <c r="H102" s="71"/>
    </row>
    <row r="103" spans="1:8" s="40" customFormat="1" x14ac:dyDescent="0.25">
      <c r="A103" s="42">
        <v>3</v>
      </c>
      <c r="B103" s="43" t="s">
        <v>61</v>
      </c>
      <c r="C103" s="39" t="s">
        <v>98</v>
      </c>
      <c r="D103" s="22">
        <v>0</v>
      </c>
      <c r="E103" s="22">
        <v>0</v>
      </c>
      <c r="F103" s="22">
        <v>0</v>
      </c>
      <c r="G103" s="37">
        <v>0.01</v>
      </c>
      <c r="H103" s="71"/>
    </row>
    <row r="104" spans="1:8" s="40" customFormat="1" x14ac:dyDescent="0.25">
      <c r="A104" s="38">
        <v>4</v>
      </c>
      <c r="B104" s="38" t="s">
        <v>63</v>
      </c>
      <c r="C104" s="39" t="s">
        <v>106</v>
      </c>
      <c r="D104" s="22">
        <v>0</v>
      </c>
      <c r="E104" s="22">
        <v>0</v>
      </c>
      <c r="F104" s="22">
        <v>0</v>
      </c>
      <c r="G104" s="37">
        <v>0.01</v>
      </c>
      <c r="H104" s="72"/>
    </row>
    <row r="105" spans="1:8" s="40" customFormat="1" x14ac:dyDescent="0.25">
      <c r="A105" s="38">
        <v>5</v>
      </c>
      <c r="B105" s="38" t="s">
        <v>64</v>
      </c>
      <c r="C105" s="39" t="s">
        <v>47</v>
      </c>
      <c r="D105" s="22" t="s">
        <v>42</v>
      </c>
      <c r="E105" s="22" t="s">
        <v>42</v>
      </c>
      <c r="F105" s="22" t="s">
        <v>42</v>
      </c>
      <c r="G105" s="37" t="s">
        <v>42</v>
      </c>
      <c r="H105" s="39" t="s">
        <v>42</v>
      </c>
    </row>
    <row r="106" spans="1:8" s="40" customFormat="1" x14ac:dyDescent="0.25">
      <c r="A106" s="38">
        <v>6</v>
      </c>
      <c r="B106" s="38" t="s">
        <v>62</v>
      </c>
      <c r="C106" s="39" t="s">
        <v>99</v>
      </c>
      <c r="D106" s="22">
        <v>0</v>
      </c>
      <c r="E106" s="22">
        <v>0</v>
      </c>
      <c r="F106" s="22">
        <v>0</v>
      </c>
      <c r="G106" s="37">
        <f>(286813+12698)/1000/12/30</f>
        <v>0.83197500000000002</v>
      </c>
      <c r="H106" s="70" t="s">
        <v>114</v>
      </c>
    </row>
    <row r="107" spans="1:8" s="40" customFormat="1" x14ac:dyDescent="0.25">
      <c r="A107" s="77">
        <v>7</v>
      </c>
      <c r="B107" s="75" t="s">
        <v>65</v>
      </c>
      <c r="C107" s="39" t="s">
        <v>100</v>
      </c>
      <c r="D107" s="22">
        <v>0</v>
      </c>
      <c r="E107" s="22">
        <v>0</v>
      </c>
      <c r="F107" s="22">
        <v>0</v>
      </c>
      <c r="G107" s="37">
        <v>0</v>
      </c>
      <c r="H107" s="71"/>
    </row>
    <row r="108" spans="1:8" s="40" customFormat="1" x14ac:dyDescent="0.25">
      <c r="A108" s="78"/>
      <c r="B108" s="76"/>
      <c r="C108" s="39" t="s">
        <v>99</v>
      </c>
      <c r="D108" s="22">
        <v>0</v>
      </c>
      <c r="E108" s="22">
        <v>0</v>
      </c>
      <c r="F108" s="22">
        <v>0</v>
      </c>
      <c r="G108" s="37">
        <f>365000/1000/12/30</f>
        <v>1.0138888888888888</v>
      </c>
      <c r="H108" s="71"/>
    </row>
    <row r="109" spans="1:8" s="40" customFormat="1" x14ac:dyDescent="0.25">
      <c r="A109" s="73">
        <v>8</v>
      </c>
      <c r="B109" s="75" t="s">
        <v>66</v>
      </c>
      <c r="C109" s="39" t="s">
        <v>102</v>
      </c>
      <c r="D109" s="22">
        <v>0</v>
      </c>
      <c r="E109" s="22">
        <v>0</v>
      </c>
      <c r="F109" s="22">
        <v>0</v>
      </c>
      <c r="G109" s="37">
        <f>202914/1000/12/30</f>
        <v>0.56364999999999987</v>
      </c>
      <c r="H109" s="71"/>
    </row>
    <row r="110" spans="1:8" s="40" customFormat="1" x14ac:dyDescent="0.25">
      <c r="A110" s="74"/>
      <c r="B110" s="76"/>
      <c r="C110" s="39" t="s">
        <v>101</v>
      </c>
      <c r="D110" s="22">
        <v>0</v>
      </c>
      <c r="E110" s="22">
        <v>0</v>
      </c>
      <c r="F110" s="22">
        <v>0</v>
      </c>
      <c r="G110" s="37">
        <f>0.831975/2</f>
        <v>0.41598750000000001</v>
      </c>
      <c r="H110" s="71"/>
    </row>
    <row r="111" spans="1:8" s="40" customFormat="1" x14ac:dyDescent="0.25">
      <c r="A111" s="38">
        <v>9</v>
      </c>
      <c r="B111" s="38" t="s">
        <v>67</v>
      </c>
      <c r="C111" s="39" t="s">
        <v>103</v>
      </c>
      <c r="D111" s="22">
        <v>0</v>
      </c>
      <c r="E111" s="22">
        <v>0</v>
      </c>
      <c r="F111" s="22">
        <v>0</v>
      </c>
      <c r="G111" s="37">
        <f>115929/1000/12/30</f>
        <v>0.32202500000000001</v>
      </c>
      <c r="H111" s="71"/>
    </row>
    <row r="112" spans="1:8" s="41" customFormat="1" x14ac:dyDescent="0.25">
      <c r="A112" s="38">
        <v>10</v>
      </c>
      <c r="B112" s="38" t="s">
        <v>68</v>
      </c>
      <c r="C112" s="39" t="s">
        <v>103</v>
      </c>
      <c r="D112" s="22">
        <v>0</v>
      </c>
      <c r="E112" s="22">
        <v>0</v>
      </c>
      <c r="F112" s="22">
        <v>0</v>
      </c>
      <c r="G112" s="37">
        <f>58968/1000/12/30</f>
        <v>0.16380000000000003</v>
      </c>
      <c r="H112" s="71"/>
    </row>
    <row r="113" spans="1:8" s="41" customFormat="1" x14ac:dyDescent="0.25">
      <c r="A113" s="38">
        <v>11</v>
      </c>
      <c r="B113" s="38" t="s">
        <v>79</v>
      </c>
      <c r="C113" s="39" t="s">
        <v>103</v>
      </c>
      <c r="D113" s="22">
        <v>0</v>
      </c>
      <c r="E113" s="22">
        <v>0</v>
      </c>
      <c r="F113" s="22">
        <v>0</v>
      </c>
      <c r="G113" s="37">
        <f>4000/1000/12/30</f>
        <v>1.111111111111111E-2</v>
      </c>
      <c r="H113" s="71"/>
    </row>
    <row r="114" spans="1:8" s="41" customFormat="1" x14ac:dyDescent="0.25">
      <c r="A114" s="38">
        <v>12</v>
      </c>
      <c r="B114" s="38" t="s">
        <v>69</v>
      </c>
      <c r="C114" s="39" t="s">
        <v>103</v>
      </c>
      <c r="D114" s="22">
        <v>0</v>
      </c>
      <c r="E114" s="22">
        <v>0</v>
      </c>
      <c r="F114" s="22">
        <v>0</v>
      </c>
      <c r="G114" s="37">
        <f>27136/1000/12/30</f>
        <v>7.537777777777778E-2</v>
      </c>
      <c r="H114" s="71"/>
    </row>
    <row r="115" spans="1:8" s="41" customFormat="1" x14ac:dyDescent="0.25">
      <c r="A115" s="38">
        <v>13</v>
      </c>
      <c r="B115" s="38" t="s">
        <v>70</v>
      </c>
      <c r="C115" s="39" t="s">
        <v>103</v>
      </c>
      <c r="D115" s="22">
        <v>0</v>
      </c>
      <c r="E115" s="22">
        <v>0</v>
      </c>
      <c r="F115" s="22">
        <v>0</v>
      </c>
      <c r="G115" s="37">
        <f>57925/1000/12/30</f>
        <v>0.16090277777777778</v>
      </c>
      <c r="H115" s="71"/>
    </row>
    <row r="116" spans="1:8" s="41" customFormat="1" x14ac:dyDescent="0.25">
      <c r="A116" s="38">
        <v>14</v>
      </c>
      <c r="B116" s="38" t="s">
        <v>71</v>
      </c>
      <c r="C116" s="39" t="s">
        <v>104</v>
      </c>
      <c r="D116" s="22">
        <v>0</v>
      </c>
      <c r="E116" s="22">
        <v>0</v>
      </c>
      <c r="F116" s="22">
        <v>0</v>
      </c>
      <c r="G116" s="37">
        <f>23798/1000/12/30</f>
        <v>6.6105555555555556E-2</v>
      </c>
      <c r="H116" s="71"/>
    </row>
    <row r="117" spans="1:8" s="41" customFormat="1" x14ac:dyDescent="0.25">
      <c r="A117" s="38">
        <v>15</v>
      </c>
      <c r="B117" s="38" t="s">
        <v>72</v>
      </c>
      <c r="C117" s="39" t="s">
        <v>108</v>
      </c>
      <c r="D117" s="22">
        <v>0</v>
      </c>
      <c r="E117" s="22">
        <v>0</v>
      </c>
      <c r="F117" s="22">
        <v>0</v>
      </c>
      <c r="G117" s="37">
        <f>28400/1000/12/30</f>
        <v>7.8888888888888883E-2</v>
      </c>
      <c r="H117" s="71"/>
    </row>
    <row r="118" spans="1:8" s="41" customFormat="1" x14ac:dyDescent="0.25">
      <c r="A118" s="38">
        <v>16</v>
      </c>
      <c r="B118" s="38" t="s">
        <v>73</v>
      </c>
      <c r="C118" s="39" t="s">
        <v>105</v>
      </c>
      <c r="D118" s="22">
        <v>0</v>
      </c>
      <c r="E118" s="22">
        <v>0</v>
      </c>
      <c r="F118" s="22">
        <v>0</v>
      </c>
      <c r="G118" s="37">
        <f>97185/1000/12/30</f>
        <v>0.26995833333333336</v>
      </c>
      <c r="H118" s="71"/>
    </row>
    <row r="119" spans="1:8" s="41" customFormat="1" x14ac:dyDescent="0.25">
      <c r="A119" s="38">
        <v>17</v>
      </c>
      <c r="B119" s="38" t="s">
        <v>74</v>
      </c>
      <c r="C119" s="39" t="s">
        <v>103</v>
      </c>
      <c r="D119" s="22">
        <v>0</v>
      </c>
      <c r="E119" s="22">
        <v>0</v>
      </c>
      <c r="F119" s="22">
        <v>0</v>
      </c>
      <c r="G119" s="37">
        <f>2563.96/1000/12/30</f>
        <v>7.1221111111111112E-3</v>
      </c>
      <c r="H119" s="71"/>
    </row>
    <row r="120" spans="1:8" s="41" customFormat="1" x14ac:dyDescent="0.25">
      <c r="A120" s="38">
        <v>18</v>
      </c>
      <c r="B120" s="38" t="s">
        <v>75</v>
      </c>
      <c r="C120" s="39" t="s">
        <v>106</v>
      </c>
      <c r="D120" s="22">
        <v>0</v>
      </c>
      <c r="E120" s="22">
        <v>0</v>
      </c>
      <c r="F120" s="22">
        <v>0</v>
      </c>
      <c r="G120" s="37">
        <f>2563.96/1000/12/30</f>
        <v>7.1221111111111112E-3</v>
      </c>
      <c r="H120" s="71"/>
    </row>
    <row r="121" spans="1:8" s="41" customFormat="1" x14ac:dyDescent="0.25">
      <c r="A121" s="38">
        <v>19</v>
      </c>
      <c r="B121" s="38" t="s">
        <v>76</v>
      </c>
      <c r="C121" s="39" t="s">
        <v>103</v>
      </c>
      <c r="D121" s="22">
        <v>0</v>
      </c>
      <c r="E121" s="22">
        <v>0</v>
      </c>
      <c r="F121" s="22">
        <v>0</v>
      </c>
      <c r="G121" s="37">
        <f>102565/12/30/1000</f>
        <v>0.28490277777777778</v>
      </c>
      <c r="H121" s="71"/>
    </row>
    <row r="122" spans="1:8" s="41" customFormat="1" x14ac:dyDescent="0.25">
      <c r="A122" s="38">
        <v>20</v>
      </c>
      <c r="B122" s="38" t="s">
        <v>77</v>
      </c>
      <c r="C122" s="39" t="s">
        <v>107</v>
      </c>
      <c r="D122" s="22">
        <v>0</v>
      </c>
      <c r="E122" s="22">
        <v>0</v>
      </c>
      <c r="F122" s="22">
        <v>0</v>
      </c>
      <c r="G122" s="49">
        <v>1.34722222222222E-2</v>
      </c>
      <c r="H122" s="71"/>
    </row>
    <row r="123" spans="1:8" s="41" customFormat="1" x14ac:dyDescent="0.25">
      <c r="A123" s="38">
        <v>21</v>
      </c>
      <c r="B123" s="38" t="s">
        <v>78</v>
      </c>
      <c r="C123" s="39" t="s">
        <v>108</v>
      </c>
      <c r="D123" s="22">
        <v>0</v>
      </c>
      <c r="E123" s="22">
        <v>0</v>
      </c>
      <c r="F123" s="22">
        <v>0</v>
      </c>
      <c r="G123" s="37">
        <f>4.5/12/30</f>
        <v>1.2500000000000001E-2</v>
      </c>
      <c r="H123" s="72"/>
    </row>
    <row r="124" spans="1:8" s="11" customFormat="1" ht="15.75" x14ac:dyDescent="0.25">
      <c r="A124" s="8"/>
      <c r="B124" s="84" t="s">
        <v>53</v>
      </c>
      <c r="C124" s="85"/>
      <c r="D124" s="85"/>
      <c r="E124" s="85"/>
      <c r="F124" s="85"/>
      <c r="G124" s="85"/>
      <c r="H124" s="86"/>
    </row>
    <row r="125" spans="1:8" s="40" customFormat="1" ht="60" x14ac:dyDescent="0.25">
      <c r="A125" s="38">
        <v>1</v>
      </c>
      <c r="B125" s="38" t="s">
        <v>59</v>
      </c>
      <c r="C125" s="39" t="s">
        <v>96</v>
      </c>
      <c r="D125" s="22">
        <v>0</v>
      </c>
      <c r="E125" s="22">
        <v>0</v>
      </c>
      <c r="F125" s="22">
        <v>0</v>
      </c>
      <c r="G125" s="37">
        <v>0</v>
      </c>
      <c r="H125" s="70" t="s">
        <v>114</v>
      </c>
    </row>
    <row r="126" spans="1:8" s="40" customFormat="1" x14ac:dyDescent="0.25">
      <c r="A126" s="38">
        <v>2</v>
      </c>
      <c r="B126" s="38" t="s">
        <v>60</v>
      </c>
      <c r="C126" s="39" t="s">
        <v>97</v>
      </c>
      <c r="D126" s="22">
        <v>0</v>
      </c>
      <c r="E126" s="22">
        <v>0</v>
      </c>
      <c r="F126" s="22">
        <v>0</v>
      </c>
      <c r="G126" s="37">
        <f>1502239.5/1000/12/30</f>
        <v>4.1728874999999999</v>
      </c>
      <c r="H126" s="71"/>
    </row>
    <row r="127" spans="1:8" s="40" customFormat="1" x14ac:dyDescent="0.25">
      <c r="A127" s="42">
        <v>3</v>
      </c>
      <c r="B127" s="43" t="s">
        <v>61</v>
      </c>
      <c r="C127" s="39" t="s">
        <v>98</v>
      </c>
      <c r="D127" s="22">
        <v>0</v>
      </c>
      <c r="E127" s="22">
        <v>0</v>
      </c>
      <c r="F127" s="22">
        <v>0</v>
      </c>
      <c r="G127" s="37">
        <v>0.01</v>
      </c>
      <c r="H127" s="71"/>
    </row>
    <row r="128" spans="1:8" s="40" customFormat="1" x14ac:dyDescent="0.25">
      <c r="A128" s="38">
        <v>4</v>
      </c>
      <c r="B128" s="38" t="s">
        <v>63</v>
      </c>
      <c r="C128" s="39" t="s">
        <v>106</v>
      </c>
      <c r="D128" s="22">
        <v>0</v>
      </c>
      <c r="E128" s="22">
        <v>0</v>
      </c>
      <c r="F128" s="22">
        <v>0</v>
      </c>
      <c r="G128" s="37">
        <v>0.01</v>
      </c>
      <c r="H128" s="72"/>
    </row>
    <row r="129" spans="1:8" s="40" customFormat="1" x14ac:dyDescent="0.25">
      <c r="A129" s="38">
        <v>5</v>
      </c>
      <c r="B129" s="38" t="s">
        <v>64</v>
      </c>
      <c r="C129" s="39" t="s">
        <v>47</v>
      </c>
      <c r="D129" s="22" t="s">
        <v>42</v>
      </c>
      <c r="E129" s="22" t="s">
        <v>42</v>
      </c>
      <c r="F129" s="22" t="s">
        <v>42</v>
      </c>
      <c r="G129" s="37" t="s">
        <v>42</v>
      </c>
      <c r="H129" s="39" t="s">
        <v>42</v>
      </c>
    </row>
    <row r="130" spans="1:8" s="40" customFormat="1" x14ac:dyDescent="0.25">
      <c r="A130" s="38">
        <v>6</v>
      </c>
      <c r="B130" s="38" t="s">
        <v>62</v>
      </c>
      <c r="C130" s="39" t="s">
        <v>99</v>
      </c>
      <c r="D130" s="22">
        <v>0</v>
      </c>
      <c r="E130" s="22">
        <v>0</v>
      </c>
      <c r="F130" s="22">
        <v>0</v>
      </c>
      <c r="G130" s="37">
        <f>(286813+12698)/1000/12/30</f>
        <v>0.83197500000000002</v>
      </c>
      <c r="H130" s="70" t="s">
        <v>114</v>
      </c>
    </row>
    <row r="131" spans="1:8" s="40" customFormat="1" x14ac:dyDescent="0.25">
      <c r="A131" s="77">
        <v>7</v>
      </c>
      <c r="B131" s="75" t="s">
        <v>65</v>
      </c>
      <c r="C131" s="39" t="s">
        <v>100</v>
      </c>
      <c r="D131" s="22">
        <v>0</v>
      </c>
      <c r="E131" s="22">
        <v>0</v>
      </c>
      <c r="F131" s="22">
        <v>0</v>
      </c>
      <c r="G131" s="37">
        <v>0</v>
      </c>
      <c r="H131" s="71"/>
    </row>
    <row r="132" spans="1:8" s="40" customFormat="1" x14ac:dyDescent="0.25">
      <c r="A132" s="78"/>
      <c r="B132" s="76"/>
      <c r="C132" s="39" t="s">
        <v>99</v>
      </c>
      <c r="D132" s="22">
        <v>0</v>
      </c>
      <c r="E132" s="22">
        <v>0</v>
      </c>
      <c r="F132" s="22">
        <v>0</v>
      </c>
      <c r="G132" s="37">
        <f>365000/1000/12/30</f>
        <v>1.0138888888888888</v>
      </c>
      <c r="H132" s="71"/>
    </row>
    <row r="133" spans="1:8" s="40" customFormat="1" x14ac:dyDescent="0.25">
      <c r="A133" s="73">
        <v>8</v>
      </c>
      <c r="B133" s="75" t="s">
        <v>66</v>
      </c>
      <c r="C133" s="39" t="s">
        <v>102</v>
      </c>
      <c r="D133" s="22">
        <v>0</v>
      </c>
      <c r="E133" s="22">
        <v>0</v>
      </c>
      <c r="F133" s="22">
        <v>0</v>
      </c>
      <c r="G133" s="37">
        <f>202914/1000/12/30</f>
        <v>0.56364999999999987</v>
      </c>
      <c r="H133" s="71"/>
    </row>
    <row r="134" spans="1:8" s="40" customFormat="1" x14ac:dyDescent="0.25">
      <c r="A134" s="74"/>
      <c r="B134" s="76"/>
      <c r="C134" s="39" t="s">
        <v>101</v>
      </c>
      <c r="D134" s="22">
        <v>0</v>
      </c>
      <c r="E134" s="22">
        <v>0</v>
      </c>
      <c r="F134" s="22">
        <v>0</v>
      </c>
      <c r="G134" s="37">
        <f>0.831975/2</f>
        <v>0.41598750000000001</v>
      </c>
      <c r="H134" s="71"/>
    </row>
    <row r="135" spans="1:8" s="40" customFormat="1" x14ac:dyDescent="0.25">
      <c r="A135" s="38">
        <v>9</v>
      </c>
      <c r="B135" s="38" t="s">
        <v>67</v>
      </c>
      <c r="C135" s="39" t="s">
        <v>103</v>
      </c>
      <c r="D135" s="22">
        <v>0</v>
      </c>
      <c r="E135" s="22">
        <v>0</v>
      </c>
      <c r="F135" s="22">
        <v>0</v>
      </c>
      <c r="G135" s="37">
        <f>115929/1000/12/30</f>
        <v>0.32202500000000001</v>
      </c>
      <c r="H135" s="71"/>
    </row>
    <row r="136" spans="1:8" s="41" customFormat="1" x14ac:dyDescent="0.25">
      <c r="A136" s="38">
        <v>10</v>
      </c>
      <c r="B136" s="38" t="s">
        <v>68</v>
      </c>
      <c r="C136" s="39" t="s">
        <v>103</v>
      </c>
      <c r="D136" s="22">
        <v>0</v>
      </c>
      <c r="E136" s="22">
        <v>0</v>
      </c>
      <c r="F136" s="22">
        <v>0</v>
      </c>
      <c r="G136" s="37">
        <f>58968/1000/12/30</f>
        <v>0.16380000000000003</v>
      </c>
      <c r="H136" s="71"/>
    </row>
    <row r="137" spans="1:8" s="41" customFormat="1" x14ac:dyDescent="0.25">
      <c r="A137" s="38">
        <v>11</v>
      </c>
      <c r="B137" s="38" t="s">
        <v>79</v>
      </c>
      <c r="C137" s="39" t="s">
        <v>103</v>
      </c>
      <c r="D137" s="22">
        <v>0</v>
      </c>
      <c r="E137" s="22">
        <v>0</v>
      </c>
      <c r="F137" s="22">
        <v>0</v>
      </c>
      <c r="G137" s="37">
        <f>4000/1000/12/30</f>
        <v>1.111111111111111E-2</v>
      </c>
      <c r="H137" s="71"/>
    </row>
    <row r="138" spans="1:8" s="41" customFormat="1" x14ac:dyDescent="0.25">
      <c r="A138" s="38">
        <v>12</v>
      </c>
      <c r="B138" s="38" t="s">
        <v>69</v>
      </c>
      <c r="C138" s="39" t="s">
        <v>103</v>
      </c>
      <c r="D138" s="22">
        <v>0</v>
      </c>
      <c r="E138" s="22">
        <v>0</v>
      </c>
      <c r="F138" s="22">
        <v>0</v>
      </c>
      <c r="G138" s="37">
        <f>27136/1000/12/30</f>
        <v>7.537777777777778E-2</v>
      </c>
      <c r="H138" s="71"/>
    </row>
    <row r="139" spans="1:8" s="41" customFormat="1" x14ac:dyDescent="0.25">
      <c r="A139" s="38">
        <v>13</v>
      </c>
      <c r="B139" s="38" t="s">
        <v>70</v>
      </c>
      <c r="C139" s="39" t="s">
        <v>103</v>
      </c>
      <c r="D139" s="22">
        <v>0</v>
      </c>
      <c r="E139" s="22">
        <v>0</v>
      </c>
      <c r="F139" s="22">
        <v>0</v>
      </c>
      <c r="G139" s="37">
        <f>57925/1000/12/30</f>
        <v>0.16090277777777778</v>
      </c>
      <c r="H139" s="71"/>
    </row>
    <row r="140" spans="1:8" s="41" customFormat="1" x14ac:dyDescent="0.25">
      <c r="A140" s="38">
        <v>14</v>
      </c>
      <c r="B140" s="38" t="s">
        <v>71</v>
      </c>
      <c r="C140" s="39" t="s">
        <v>104</v>
      </c>
      <c r="D140" s="22">
        <v>0</v>
      </c>
      <c r="E140" s="22">
        <v>0</v>
      </c>
      <c r="F140" s="22">
        <v>0</v>
      </c>
      <c r="G140" s="37">
        <f>23798/1000/12/30</f>
        <v>6.6105555555555556E-2</v>
      </c>
      <c r="H140" s="71"/>
    </row>
    <row r="141" spans="1:8" s="41" customFormat="1" x14ac:dyDescent="0.25">
      <c r="A141" s="38">
        <v>15</v>
      </c>
      <c r="B141" s="38" t="s">
        <v>72</v>
      </c>
      <c r="C141" s="39" t="s">
        <v>108</v>
      </c>
      <c r="D141" s="22">
        <v>0</v>
      </c>
      <c r="E141" s="22">
        <v>0</v>
      </c>
      <c r="F141" s="22">
        <v>0</v>
      </c>
      <c r="G141" s="37">
        <f>28400/1000/12/30</f>
        <v>7.8888888888888883E-2</v>
      </c>
      <c r="H141" s="71"/>
    </row>
    <row r="142" spans="1:8" s="41" customFormat="1" x14ac:dyDescent="0.25">
      <c r="A142" s="38">
        <v>16</v>
      </c>
      <c r="B142" s="38" t="s">
        <v>73</v>
      </c>
      <c r="C142" s="39" t="s">
        <v>105</v>
      </c>
      <c r="D142" s="22">
        <v>0</v>
      </c>
      <c r="E142" s="22">
        <v>0</v>
      </c>
      <c r="F142" s="22">
        <v>0</v>
      </c>
      <c r="G142" s="37">
        <f>97185/1000/12/30</f>
        <v>0.26995833333333336</v>
      </c>
      <c r="H142" s="71"/>
    </row>
    <row r="143" spans="1:8" s="41" customFormat="1" x14ac:dyDescent="0.25">
      <c r="A143" s="38">
        <v>17</v>
      </c>
      <c r="B143" s="38" t="s">
        <v>74</v>
      </c>
      <c r="C143" s="39" t="s">
        <v>103</v>
      </c>
      <c r="D143" s="22">
        <v>0</v>
      </c>
      <c r="E143" s="22">
        <v>0</v>
      </c>
      <c r="F143" s="22">
        <v>0</v>
      </c>
      <c r="G143" s="37">
        <f>2563.96/1000/12/30</f>
        <v>7.1221111111111112E-3</v>
      </c>
      <c r="H143" s="71"/>
    </row>
    <row r="144" spans="1:8" s="41" customFormat="1" x14ac:dyDescent="0.25">
      <c r="A144" s="38">
        <v>18</v>
      </c>
      <c r="B144" s="38" t="s">
        <v>75</v>
      </c>
      <c r="C144" s="39" t="s">
        <v>106</v>
      </c>
      <c r="D144" s="22">
        <v>0</v>
      </c>
      <c r="E144" s="22">
        <v>0</v>
      </c>
      <c r="F144" s="22">
        <v>0</v>
      </c>
      <c r="G144" s="37">
        <f>2563.96/1000/12/30</f>
        <v>7.1221111111111112E-3</v>
      </c>
      <c r="H144" s="71"/>
    </row>
    <row r="145" spans="1:8" s="41" customFormat="1" x14ac:dyDescent="0.25">
      <c r="A145" s="38">
        <v>19</v>
      </c>
      <c r="B145" s="38" t="s">
        <v>76</v>
      </c>
      <c r="C145" s="39" t="s">
        <v>103</v>
      </c>
      <c r="D145" s="22">
        <v>0</v>
      </c>
      <c r="E145" s="22">
        <v>0</v>
      </c>
      <c r="F145" s="22">
        <v>0</v>
      </c>
      <c r="G145" s="37">
        <f>102565/12/30/1000</f>
        <v>0.28490277777777778</v>
      </c>
      <c r="H145" s="71"/>
    </row>
    <row r="146" spans="1:8" s="41" customFormat="1" x14ac:dyDescent="0.25">
      <c r="A146" s="38">
        <v>20</v>
      </c>
      <c r="B146" s="38" t="s">
        <v>77</v>
      </c>
      <c r="C146" s="39" t="s">
        <v>107</v>
      </c>
      <c r="D146" s="22">
        <v>0</v>
      </c>
      <c r="E146" s="22">
        <v>0</v>
      </c>
      <c r="F146" s="22">
        <v>0</v>
      </c>
      <c r="G146" s="49">
        <v>1.34722222222222E-2</v>
      </c>
      <c r="H146" s="71"/>
    </row>
    <row r="147" spans="1:8" s="41" customFormat="1" x14ac:dyDescent="0.25">
      <c r="A147" s="38">
        <v>21</v>
      </c>
      <c r="B147" s="38" t="s">
        <v>78</v>
      </c>
      <c r="C147" s="39" t="s">
        <v>108</v>
      </c>
      <c r="D147" s="22">
        <v>0</v>
      </c>
      <c r="E147" s="22">
        <v>0</v>
      </c>
      <c r="F147" s="22">
        <v>0</v>
      </c>
      <c r="G147" s="37">
        <f>4.5/12/30</f>
        <v>1.2500000000000001E-2</v>
      </c>
      <c r="H147" s="72"/>
    </row>
    <row r="148" spans="1:8" s="11" customFormat="1" ht="15.75" x14ac:dyDescent="0.25">
      <c r="A148" s="8"/>
      <c r="B148" s="84" t="s">
        <v>54</v>
      </c>
      <c r="C148" s="85"/>
      <c r="D148" s="85"/>
      <c r="E148" s="85"/>
      <c r="F148" s="85"/>
      <c r="G148" s="85"/>
      <c r="H148" s="86"/>
    </row>
    <row r="149" spans="1:8" s="40" customFormat="1" ht="60" x14ac:dyDescent="0.25">
      <c r="A149" s="38">
        <v>1</v>
      </c>
      <c r="B149" s="38" t="s">
        <v>59</v>
      </c>
      <c r="C149" s="39" t="s">
        <v>96</v>
      </c>
      <c r="D149" s="22">
        <v>0</v>
      </c>
      <c r="E149" s="22">
        <v>0</v>
      </c>
      <c r="F149" s="22">
        <v>0</v>
      </c>
      <c r="G149" s="37">
        <v>0</v>
      </c>
      <c r="H149" s="70" t="s">
        <v>114</v>
      </c>
    </row>
    <row r="150" spans="1:8" s="40" customFormat="1" x14ac:dyDescent="0.25">
      <c r="A150" s="38">
        <v>2</v>
      </c>
      <c r="B150" s="38" t="s">
        <v>60</v>
      </c>
      <c r="C150" s="39" t="s">
        <v>97</v>
      </c>
      <c r="D150" s="22">
        <v>0</v>
      </c>
      <c r="E150" s="22">
        <v>0</v>
      </c>
      <c r="F150" s="22">
        <v>0</v>
      </c>
      <c r="G150" s="37">
        <f>1502239.5/1000/12/30</f>
        <v>4.1728874999999999</v>
      </c>
      <c r="H150" s="71"/>
    </row>
    <row r="151" spans="1:8" s="40" customFormat="1" x14ac:dyDescent="0.25">
      <c r="A151" s="42">
        <v>3</v>
      </c>
      <c r="B151" s="43" t="s">
        <v>61</v>
      </c>
      <c r="C151" s="39" t="s">
        <v>98</v>
      </c>
      <c r="D151" s="22">
        <v>0</v>
      </c>
      <c r="E151" s="22">
        <v>0</v>
      </c>
      <c r="F151" s="22">
        <v>0</v>
      </c>
      <c r="G151" s="37">
        <v>0.01</v>
      </c>
      <c r="H151" s="71"/>
    </row>
    <row r="152" spans="1:8" s="40" customFormat="1" x14ac:dyDescent="0.25">
      <c r="A152" s="38">
        <v>4</v>
      </c>
      <c r="B152" s="38" t="s">
        <v>63</v>
      </c>
      <c r="C152" s="39" t="s">
        <v>106</v>
      </c>
      <c r="D152" s="22">
        <v>0</v>
      </c>
      <c r="E152" s="22">
        <v>0</v>
      </c>
      <c r="F152" s="22">
        <v>0</v>
      </c>
      <c r="G152" s="37">
        <v>0.01</v>
      </c>
      <c r="H152" s="72"/>
    </row>
    <row r="153" spans="1:8" s="40" customFormat="1" x14ac:dyDescent="0.25">
      <c r="A153" s="38">
        <v>5</v>
      </c>
      <c r="B153" s="38" t="s">
        <v>64</v>
      </c>
      <c r="C153" s="39" t="s">
        <v>47</v>
      </c>
      <c r="D153" s="22" t="s">
        <v>42</v>
      </c>
      <c r="E153" s="22" t="s">
        <v>42</v>
      </c>
      <c r="F153" s="22" t="s">
        <v>42</v>
      </c>
      <c r="G153" s="37" t="s">
        <v>42</v>
      </c>
      <c r="H153" s="39" t="s">
        <v>42</v>
      </c>
    </row>
    <row r="154" spans="1:8" s="40" customFormat="1" x14ac:dyDescent="0.25">
      <c r="A154" s="38">
        <v>6</v>
      </c>
      <c r="B154" s="38" t="s">
        <v>62</v>
      </c>
      <c r="C154" s="39" t="s">
        <v>99</v>
      </c>
      <c r="D154" s="22">
        <v>0</v>
      </c>
      <c r="E154" s="22">
        <v>0</v>
      </c>
      <c r="F154" s="22">
        <v>0</v>
      </c>
      <c r="G154" s="37">
        <f>(286813+12698)/1000/12/30</f>
        <v>0.83197500000000002</v>
      </c>
      <c r="H154" s="70" t="s">
        <v>114</v>
      </c>
    </row>
    <row r="155" spans="1:8" s="40" customFormat="1" x14ac:dyDescent="0.25">
      <c r="A155" s="77">
        <v>7</v>
      </c>
      <c r="B155" s="75" t="s">
        <v>65</v>
      </c>
      <c r="C155" s="39" t="s">
        <v>100</v>
      </c>
      <c r="D155" s="22">
        <v>0</v>
      </c>
      <c r="E155" s="22">
        <v>0</v>
      </c>
      <c r="F155" s="22">
        <v>0</v>
      </c>
      <c r="G155" s="37">
        <v>0</v>
      </c>
      <c r="H155" s="71"/>
    </row>
    <row r="156" spans="1:8" s="40" customFormat="1" x14ac:dyDescent="0.25">
      <c r="A156" s="78"/>
      <c r="B156" s="76"/>
      <c r="C156" s="39" t="s">
        <v>99</v>
      </c>
      <c r="D156" s="22">
        <v>0</v>
      </c>
      <c r="E156" s="22">
        <v>0</v>
      </c>
      <c r="F156" s="22">
        <v>0</v>
      </c>
      <c r="G156" s="37">
        <f>365000/1000/12/30</f>
        <v>1.0138888888888888</v>
      </c>
      <c r="H156" s="71"/>
    </row>
    <row r="157" spans="1:8" s="40" customFormat="1" x14ac:dyDescent="0.25">
      <c r="A157" s="73">
        <v>8</v>
      </c>
      <c r="B157" s="75" t="s">
        <v>66</v>
      </c>
      <c r="C157" s="39" t="s">
        <v>102</v>
      </c>
      <c r="D157" s="22">
        <v>0</v>
      </c>
      <c r="E157" s="22">
        <v>0</v>
      </c>
      <c r="F157" s="22">
        <v>0</v>
      </c>
      <c r="G157" s="37">
        <f>202914/1000/12/30</f>
        <v>0.56364999999999987</v>
      </c>
      <c r="H157" s="71"/>
    </row>
    <row r="158" spans="1:8" s="40" customFormat="1" x14ac:dyDescent="0.25">
      <c r="A158" s="74"/>
      <c r="B158" s="76"/>
      <c r="C158" s="39" t="s">
        <v>101</v>
      </c>
      <c r="D158" s="22">
        <v>0</v>
      </c>
      <c r="E158" s="22">
        <v>0</v>
      </c>
      <c r="F158" s="22">
        <v>0</v>
      </c>
      <c r="G158" s="37">
        <f>0.831975/2</f>
        <v>0.41598750000000001</v>
      </c>
      <c r="H158" s="71"/>
    </row>
    <row r="159" spans="1:8" s="40" customFormat="1" x14ac:dyDescent="0.25">
      <c r="A159" s="38">
        <v>9</v>
      </c>
      <c r="B159" s="38" t="s">
        <v>67</v>
      </c>
      <c r="C159" s="39" t="s">
        <v>103</v>
      </c>
      <c r="D159" s="22">
        <v>0</v>
      </c>
      <c r="E159" s="22">
        <v>0</v>
      </c>
      <c r="F159" s="22">
        <v>0</v>
      </c>
      <c r="G159" s="37">
        <f>115929/1000/12/30</f>
        <v>0.32202500000000001</v>
      </c>
      <c r="H159" s="71"/>
    </row>
    <row r="160" spans="1:8" s="41" customFormat="1" x14ac:dyDescent="0.25">
      <c r="A160" s="38">
        <v>10</v>
      </c>
      <c r="B160" s="38" t="s">
        <v>68</v>
      </c>
      <c r="C160" s="39" t="s">
        <v>103</v>
      </c>
      <c r="D160" s="22">
        <v>0</v>
      </c>
      <c r="E160" s="22">
        <v>0</v>
      </c>
      <c r="F160" s="22">
        <v>0</v>
      </c>
      <c r="G160" s="37">
        <f>58968/1000/12/30</f>
        <v>0.16380000000000003</v>
      </c>
      <c r="H160" s="71"/>
    </row>
    <row r="161" spans="1:8" s="41" customFormat="1" x14ac:dyDescent="0.25">
      <c r="A161" s="38">
        <v>11</v>
      </c>
      <c r="B161" s="38" t="s">
        <v>79</v>
      </c>
      <c r="C161" s="39" t="s">
        <v>103</v>
      </c>
      <c r="D161" s="22">
        <v>0</v>
      </c>
      <c r="E161" s="22">
        <v>0</v>
      </c>
      <c r="F161" s="22">
        <v>0</v>
      </c>
      <c r="G161" s="37">
        <f>4000/1000/12/30</f>
        <v>1.111111111111111E-2</v>
      </c>
      <c r="H161" s="71"/>
    </row>
    <row r="162" spans="1:8" s="41" customFormat="1" x14ac:dyDescent="0.25">
      <c r="A162" s="38">
        <v>12</v>
      </c>
      <c r="B162" s="38" t="s">
        <v>69</v>
      </c>
      <c r="C162" s="39" t="s">
        <v>103</v>
      </c>
      <c r="D162" s="22">
        <v>0</v>
      </c>
      <c r="E162" s="22">
        <v>0</v>
      </c>
      <c r="F162" s="22">
        <v>0</v>
      </c>
      <c r="G162" s="37">
        <f>27136/1000/12/30</f>
        <v>7.537777777777778E-2</v>
      </c>
      <c r="H162" s="71"/>
    </row>
    <row r="163" spans="1:8" s="41" customFormat="1" x14ac:dyDescent="0.25">
      <c r="A163" s="38">
        <v>13</v>
      </c>
      <c r="B163" s="38" t="s">
        <v>70</v>
      </c>
      <c r="C163" s="39" t="s">
        <v>103</v>
      </c>
      <c r="D163" s="22">
        <v>0</v>
      </c>
      <c r="E163" s="22">
        <v>0</v>
      </c>
      <c r="F163" s="22">
        <v>0</v>
      </c>
      <c r="G163" s="37">
        <f>57925/1000/12/30</f>
        <v>0.16090277777777778</v>
      </c>
      <c r="H163" s="71"/>
    </row>
    <row r="164" spans="1:8" s="41" customFormat="1" x14ac:dyDescent="0.25">
      <c r="A164" s="38">
        <v>14</v>
      </c>
      <c r="B164" s="38" t="s">
        <v>71</v>
      </c>
      <c r="C164" s="39" t="s">
        <v>104</v>
      </c>
      <c r="D164" s="22">
        <v>0</v>
      </c>
      <c r="E164" s="22">
        <v>0</v>
      </c>
      <c r="F164" s="22">
        <v>0</v>
      </c>
      <c r="G164" s="37">
        <f>23798/1000/12/30</f>
        <v>6.6105555555555556E-2</v>
      </c>
      <c r="H164" s="71"/>
    </row>
    <row r="165" spans="1:8" s="41" customFormat="1" x14ac:dyDescent="0.25">
      <c r="A165" s="38">
        <v>15</v>
      </c>
      <c r="B165" s="38" t="s">
        <v>72</v>
      </c>
      <c r="C165" s="39" t="s">
        <v>108</v>
      </c>
      <c r="D165" s="22">
        <v>0</v>
      </c>
      <c r="E165" s="22">
        <v>0</v>
      </c>
      <c r="F165" s="22">
        <v>0</v>
      </c>
      <c r="G165" s="37">
        <f>28400/1000/12/30</f>
        <v>7.8888888888888883E-2</v>
      </c>
      <c r="H165" s="71"/>
    </row>
    <row r="166" spans="1:8" s="41" customFormat="1" x14ac:dyDescent="0.25">
      <c r="A166" s="38">
        <v>16</v>
      </c>
      <c r="B166" s="38" t="s">
        <v>73</v>
      </c>
      <c r="C166" s="39" t="s">
        <v>105</v>
      </c>
      <c r="D166" s="22">
        <v>0</v>
      </c>
      <c r="E166" s="22">
        <v>0</v>
      </c>
      <c r="F166" s="22">
        <v>0</v>
      </c>
      <c r="G166" s="37">
        <f>97185/1000/12/30</f>
        <v>0.26995833333333336</v>
      </c>
      <c r="H166" s="71"/>
    </row>
    <row r="167" spans="1:8" s="41" customFormat="1" x14ac:dyDescent="0.25">
      <c r="A167" s="38">
        <v>17</v>
      </c>
      <c r="B167" s="38" t="s">
        <v>74</v>
      </c>
      <c r="C167" s="39" t="s">
        <v>103</v>
      </c>
      <c r="D167" s="22">
        <v>0</v>
      </c>
      <c r="E167" s="22">
        <v>0</v>
      </c>
      <c r="F167" s="22">
        <v>0</v>
      </c>
      <c r="G167" s="37">
        <f>2563.96/1000/12/30</f>
        <v>7.1221111111111112E-3</v>
      </c>
      <c r="H167" s="71"/>
    </row>
    <row r="168" spans="1:8" s="41" customFormat="1" x14ac:dyDescent="0.25">
      <c r="A168" s="38">
        <v>18</v>
      </c>
      <c r="B168" s="38" t="s">
        <v>75</v>
      </c>
      <c r="C168" s="39" t="s">
        <v>106</v>
      </c>
      <c r="D168" s="22">
        <v>0</v>
      </c>
      <c r="E168" s="22">
        <v>0</v>
      </c>
      <c r="F168" s="22">
        <v>0</v>
      </c>
      <c r="G168" s="37">
        <f>2563.96/1000/12/30</f>
        <v>7.1221111111111112E-3</v>
      </c>
      <c r="H168" s="71"/>
    </row>
    <row r="169" spans="1:8" s="41" customFormat="1" x14ac:dyDescent="0.25">
      <c r="A169" s="38">
        <v>19</v>
      </c>
      <c r="B169" s="38" t="s">
        <v>76</v>
      </c>
      <c r="C169" s="39" t="s">
        <v>103</v>
      </c>
      <c r="D169" s="22">
        <v>0</v>
      </c>
      <c r="E169" s="22">
        <v>0</v>
      </c>
      <c r="F169" s="22">
        <v>0</v>
      </c>
      <c r="G169" s="37">
        <f>102565/12/30/1000</f>
        <v>0.28490277777777778</v>
      </c>
      <c r="H169" s="71"/>
    </row>
    <row r="170" spans="1:8" s="41" customFormat="1" x14ac:dyDescent="0.25">
      <c r="A170" s="38">
        <v>20</v>
      </c>
      <c r="B170" s="38" t="s">
        <v>77</v>
      </c>
      <c r="C170" s="39" t="s">
        <v>107</v>
      </c>
      <c r="D170" s="22">
        <v>0</v>
      </c>
      <c r="E170" s="22">
        <v>0</v>
      </c>
      <c r="F170" s="22">
        <v>0</v>
      </c>
      <c r="G170" s="49">
        <v>1.34722222222222E-2</v>
      </c>
      <c r="H170" s="71"/>
    </row>
    <row r="171" spans="1:8" s="41" customFormat="1" x14ac:dyDescent="0.25">
      <c r="A171" s="38">
        <v>21</v>
      </c>
      <c r="B171" s="38" t="s">
        <v>78</v>
      </c>
      <c r="C171" s="39" t="s">
        <v>108</v>
      </c>
      <c r="D171" s="22">
        <v>0</v>
      </c>
      <c r="E171" s="22">
        <v>0</v>
      </c>
      <c r="F171" s="22">
        <v>0</v>
      </c>
      <c r="G171" s="37">
        <f>4.5/12/30</f>
        <v>1.2500000000000001E-2</v>
      </c>
      <c r="H171" s="72"/>
    </row>
    <row r="172" spans="1:8" ht="15.75" x14ac:dyDescent="0.25">
      <c r="F172" s="55" t="s">
        <v>143</v>
      </c>
    </row>
    <row r="173" spans="1:8" ht="60" x14ac:dyDescent="0.25">
      <c r="A173" s="38">
        <v>1</v>
      </c>
      <c r="B173" s="38" t="s">
        <v>59</v>
      </c>
      <c r="C173" s="39" t="s">
        <v>96</v>
      </c>
      <c r="D173" s="22">
        <v>0</v>
      </c>
      <c r="E173" s="22">
        <v>0</v>
      </c>
      <c r="F173" s="22">
        <v>0</v>
      </c>
      <c r="G173" s="37">
        <v>0</v>
      </c>
      <c r="H173" s="70" t="s">
        <v>114</v>
      </c>
    </row>
    <row r="174" spans="1:8" x14ac:dyDescent="0.25">
      <c r="A174" s="38">
        <v>2</v>
      </c>
      <c r="B174" s="38" t="s">
        <v>60</v>
      </c>
      <c r="C174" s="39" t="s">
        <v>97</v>
      </c>
      <c r="D174" s="22">
        <v>0</v>
      </c>
      <c r="E174" s="22">
        <v>0</v>
      </c>
      <c r="F174" s="22">
        <v>0</v>
      </c>
      <c r="G174" s="37">
        <f>1135594.57/1000/12/30</f>
        <v>3.1544293611111112</v>
      </c>
      <c r="H174" s="71"/>
    </row>
    <row r="175" spans="1:8" x14ac:dyDescent="0.25">
      <c r="A175" s="54">
        <v>3</v>
      </c>
      <c r="B175" s="53" t="s">
        <v>61</v>
      </c>
      <c r="C175" s="39" t="s">
        <v>98</v>
      </c>
      <c r="D175" s="22">
        <v>0</v>
      </c>
      <c r="E175" s="22">
        <v>0</v>
      </c>
      <c r="F175" s="22">
        <v>0</v>
      </c>
      <c r="G175" s="37">
        <v>0.01</v>
      </c>
      <c r="H175" s="71"/>
    </row>
    <row r="176" spans="1:8" x14ac:dyDescent="0.25">
      <c r="A176" s="38">
        <v>4</v>
      </c>
      <c r="B176" s="38" t="s">
        <v>63</v>
      </c>
      <c r="C176" s="39" t="s">
        <v>106</v>
      </c>
      <c r="D176" s="22">
        <v>0</v>
      </c>
      <c r="E176" s="22">
        <v>0</v>
      </c>
      <c r="F176" s="22">
        <v>0</v>
      </c>
      <c r="G176" s="37">
        <v>0.01</v>
      </c>
      <c r="H176" s="72"/>
    </row>
    <row r="177" spans="1:8" x14ac:dyDescent="0.25">
      <c r="A177" s="38">
        <v>5</v>
      </c>
      <c r="B177" s="38" t="s">
        <v>64</v>
      </c>
      <c r="C177" s="39" t="s">
        <v>47</v>
      </c>
      <c r="D177" s="22" t="s">
        <v>42</v>
      </c>
      <c r="E177" s="22" t="s">
        <v>42</v>
      </c>
      <c r="F177" s="22" t="s">
        <v>42</v>
      </c>
      <c r="G177" s="37" t="s">
        <v>42</v>
      </c>
      <c r="H177" s="39" t="s">
        <v>42</v>
      </c>
    </row>
    <row r="178" spans="1:8" x14ac:dyDescent="0.25">
      <c r="A178" s="38">
        <v>6</v>
      </c>
      <c r="B178" s="38" t="s">
        <v>62</v>
      </c>
      <c r="C178" s="39" t="s">
        <v>99</v>
      </c>
      <c r="D178" s="22">
        <v>0</v>
      </c>
      <c r="E178" s="22">
        <v>0</v>
      </c>
      <c r="F178" s="22">
        <v>0</v>
      </c>
      <c r="G178" s="37">
        <f>(286813+12698)/1000/12/30</f>
        <v>0.83197500000000002</v>
      </c>
      <c r="H178" s="70" t="s">
        <v>114</v>
      </c>
    </row>
    <row r="179" spans="1:8" x14ac:dyDescent="0.25">
      <c r="A179" s="77">
        <v>7</v>
      </c>
      <c r="B179" s="75" t="s">
        <v>65</v>
      </c>
      <c r="C179" s="39" t="s">
        <v>100</v>
      </c>
      <c r="D179" s="22">
        <v>0</v>
      </c>
      <c r="E179" s="22">
        <v>0</v>
      </c>
      <c r="F179" s="22">
        <v>0</v>
      </c>
      <c r="G179" s="37">
        <v>0</v>
      </c>
      <c r="H179" s="71"/>
    </row>
    <row r="180" spans="1:8" x14ac:dyDescent="0.25">
      <c r="A180" s="78"/>
      <c r="B180" s="76"/>
      <c r="C180" s="39" t="s">
        <v>99</v>
      </c>
      <c r="D180" s="22">
        <v>0</v>
      </c>
      <c r="E180" s="22">
        <v>0</v>
      </c>
      <c r="F180" s="22">
        <v>0</v>
      </c>
      <c r="G180" s="37">
        <f>365000/1000/12/30</f>
        <v>1.0138888888888888</v>
      </c>
      <c r="H180" s="71"/>
    </row>
    <row r="181" spans="1:8" x14ac:dyDescent="0.25">
      <c r="A181" s="73">
        <v>8</v>
      </c>
      <c r="B181" s="75" t="s">
        <v>66</v>
      </c>
      <c r="C181" s="39" t="s">
        <v>102</v>
      </c>
      <c r="D181" s="22">
        <v>0</v>
      </c>
      <c r="E181" s="22">
        <v>0</v>
      </c>
      <c r="F181" s="22">
        <v>0</v>
      </c>
      <c r="G181" s="37">
        <f>202914/1000/12/30</f>
        <v>0.56364999999999987</v>
      </c>
      <c r="H181" s="71"/>
    </row>
    <row r="182" spans="1:8" x14ac:dyDescent="0.25">
      <c r="A182" s="74"/>
      <c r="B182" s="76"/>
      <c r="C182" s="39" t="s">
        <v>101</v>
      </c>
      <c r="D182" s="22">
        <v>0</v>
      </c>
      <c r="E182" s="22">
        <v>0</v>
      </c>
      <c r="F182" s="22">
        <v>0</v>
      </c>
      <c r="G182" s="37">
        <f>0.831975/2</f>
        <v>0.41598750000000001</v>
      </c>
      <c r="H182" s="71"/>
    </row>
    <row r="183" spans="1:8" x14ac:dyDescent="0.25">
      <c r="A183" s="38">
        <v>9</v>
      </c>
      <c r="B183" s="38" t="s">
        <v>67</v>
      </c>
      <c r="C183" s="39" t="s">
        <v>103</v>
      </c>
      <c r="D183" s="22">
        <v>0</v>
      </c>
      <c r="E183" s="22">
        <v>0</v>
      </c>
      <c r="F183" s="22">
        <v>0</v>
      </c>
      <c r="G183" s="37">
        <f>115929/1000/12/30</f>
        <v>0.32202500000000001</v>
      </c>
      <c r="H183" s="71"/>
    </row>
    <row r="184" spans="1:8" x14ac:dyDescent="0.25">
      <c r="A184" s="38">
        <v>10</v>
      </c>
      <c r="B184" s="38" t="s">
        <v>68</v>
      </c>
      <c r="C184" s="39" t="s">
        <v>103</v>
      </c>
      <c r="D184" s="22">
        <v>0</v>
      </c>
      <c r="E184" s="22">
        <v>0</v>
      </c>
      <c r="F184" s="22">
        <v>0</v>
      </c>
      <c r="G184" s="37">
        <f>58968/1000/12/30</f>
        <v>0.16380000000000003</v>
      </c>
      <c r="H184" s="71"/>
    </row>
    <row r="185" spans="1:8" x14ac:dyDescent="0.25">
      <c r="A185" s="38">
        <v>11</v>
      </c>
      <c r="B185" s="38" t="s">
        <v>79</v>
      </c>
      <c r="C185" s="39" t="s">
        <v>103</v>
      </c>
      <c r="D185" s="22">
        <v>0</v>
      </c>
      <c r="E185" s="22">
        <v>0</v>
      </c>
      <c r="F185" s="22">
        <v>0</v>
      </c>
      <c r="G185" s="37">
        <f>4000/1000/12/30</f>
        <v>1.111111111111111E-2</v>
      </c>
      <c r="H185" s="71"/>
    </row>
    <row r="186" spans="1:8" x14ac:dyDescent="0.25">
      <c r="A186" s="38">
        <v>12</v>
      </c>
      <c r="B186" s="38" t="s">
        <v>69</v>
      </c>
      <c r="C186" s="39" t="s">
        <v>103</v>
      </c>
      <c r="D186" s="22">
        <v>0</v>
      </c>
      <c r="E186" s="22">
        <v>0</v>
      </c>
      <c r="F186" s="22">
        <v>0</v>
      </c>
      <c r="G186" s="37">
        <f>27136/1000/12/30</f>
        <v>7.537777777777778E-2</v>
      </c>
      <c r="H186" s="71"/>
    </row>
    <row r="187" spans="1:8" x14ac:dyDescent="0.25">
      <c r="A187" s="38">
        <v>13</v>
      </c>
      <c r="B187" s="38" t="s">
        <v>70</v>
      </c>
      <c r="C187" s="39" t="s">
        <v>103</v>
      </c>
      <c r="D187" s="22">
        <v>0</v>
      </c>
      <c r="E187" s="22">
        <v>0</v>
      </c>
      <c r="F187" s="22">
        <v>0</v>
      </c>
      <c r="G187" s="37">
        <f>57925/1000/12/30</f>
        <v>0.16090277777777778</v>
      </c>
      <c r="H187" s="71"/>
    </row>
    <row r="188" spans="1:8" x14ac:dyDescent="0.25">
      <c r="A188" s="38">
        <v>14</v>
      </c>
      <c r="B188" s="38" t="s">
        <v>71</v>
      </c>
      <c r="C188" s="39" t="s">
        <v>104</v>
      </c>
      <c r="D188" s="22">
        <v>0</v>
      </c>
      <c r="E188" s="22">
        <v>0</v>
      </c>
      <c r="F188" s="22">
        <v>0</v>
      </c>
      <c r="G188" s="37">
        <f>23798/1000/12/30</f>
        <v>6.6105555555555556E-2</v>
      </c>
      <c r="H188" s="71"/>
    </row>
    <row r="189" spans="1:8" x14ac:dyDescent="0.25">
      <c r="A189" s="38">
        <v>15</v>
      </c>
      <c r="B189" s="38" t="s">
        <v>72</v>
      </c>
      <c r="C189" s="39" t="s">
        <v>108</v>
      </c>
      <c r="D189" s="22">
        <v>0</v>
      </c>
      <c r="E189" s="22">
        <v>0</v>
      </c>
      <c r="F189" s="22">
        <v>0</v>
      </c>
      <c r="G189" s="37">
        <f>28400/1000/12/30</f>
        <v>7.8888888888888883E-2</v>
      </c>
      <c r="H189" s="71"/>
    </row>
    <row r="190" spans="1:8" x14ac:dyDescent="0.25">
      <c r="A190" s="38">
        <v>16</v>
      </c>
      <c r="B190" s="38" t="s">
        <v>73</v>
      </c>
      <c r="C190" s="39" t="s">
        <v>105</v>
      </c>
      <c r="D190" s="22">
        <v>0</v>
      </c>
      <c r="E190" s="22">
        <v>0</v>
      </c>
      <c r="F190" s="22">
        <v>0</v>
      </c>
      <c r="G190" s="37">
        <f>97185/1000/12/30</f>
        <v>0.26995833333333336</v>
      </c>
      <c r="H190" s="71"/>
    </row>
    <row r="191" spans="1:8" x14ac:dyDescent="0.25">
      <c r="A191" s="38">
        <v>17</v>
      </c>
      <c r="B191" s="38" t="s">
        <v>74</v>
      </c>
      <c r="C191" s="39" t="s">
        <v>103</v>
      </c>
      <c r="D191" s="22">
        <v>0</v>
      </c>
      <c r="E191" s="22">
        <v>0</v>
      </c>
      <c r="F191" s="22">
        <v>0</v>
      </c>
      <c r="G191" s="37">
        <f>2563.96/1000/12/30</f>
        <v>7.1221111111111112E-3</v>
      </c>
      <c r="H191" s="71"/>
    </row>
    <row r="192" spans="1:8" x14ac:dyDescent="0.25">
      <c r="A192" s="38">
        <v>18</v>
      </c>
      <c r="B192" s="38" t="s">
        <v>75</v>
      </c>
      <c r="C192" s="39" t="s">
        <v>106</v>
      </c>
      <c r="D192" s="22">
        <v>0</v>
      </c>
      <c r="E192" s="22">
        <v>0</v>
      </c>
      <c r="F192" s="22">
        <v>0</v>
      </c>
      <c r="G192" s="37">
        <f>2563.96/1000/12/30</f>
        <v>7.1221111111111112E-3</v>
      </c>
      <c r="H192" s="71"/>
    </row>
    <row r="193" spans="1:8" x14ac:dyDescent="0.25">
      <c r="A193" s="38">
        <v>19</v>
      </c>
      <c r="B193" s="38" t="s">
        <v>76</v>
      </c>
      <c r="C193" s="39" t="s">
        <v>103</v>
      </c>
      <c r="D193" s="22">
        <v>0</v>
      </c>
      <c r="E193" s="22">
        <v>0</v>
      </c>
      <c r="F193" s="22">
        <v>0</v>
      </c>
      <c r="G193" s="37">
        <f>102565/12/30/1000</f>
        <v>0.28490277777777778</v>
      </c>
      <c r="H193" s="71"/>
    </row>
    <row r="194" spans="1:8" x14ac:dyDescent="0.25">
      <c r="A194" s="38">
        <v>20</v>
      </c>
      <c r="B194" s="38" t="s">
        <v>77</v>
      </c>
      <c r="C194" s="39" t="s">
        <v>107</v>
      </c>
      <c r="D194" s="22">
        <v>0</v>
      </c>
      <c r="E194" s="22">
        <v>0</v>
      </c>
      <c r="F194" s="22">
        <v>0</v>
      </c>
      <c r="G194" s="49">
        <v>1.34722222222222E-2</v>
      </c>
      <c r="H194" s="71"/>
    </row>
    <row r="195" spans="1:8" x14ac:dyDescent="0.25">
      <c r="A195" s="38">
        <v>21</v>
      </c>
      <c r="B195" s="38" t="s">
        <v>78</v>
      </c>
      <c r="C195" s="39" t="s">
        <v>108</v>
      </c>
      <c r="D195" s="22">
        <v>0</v>
      </c>
      <c r="E195" s="22">
        <v>0</v>
      </c>
      <c r="F195" s="22">
        <v>0</v>
      </c>
      <c r="G195" s="37">
        <f>4.5/12/30</f>
        <v>1.2500000000000001E-2</v>
      </c>
      <c r="H195" s="72"/>
    </row>
  </sheetData>
  <mergeCells count="56">
    <mergeCell ref="H154:H171"/>
    <mergeCell ref="A155:A156"/>
    <mergeCell ref="B155:B156"/>
    <mergeCell ref="A157:A158"/>
    <mergeCell ref="B157:B158"/>
    <mergeCell ref="A131:A132"/>
    <mergeCell ref="B131:B132"/>
    <mergeCell ref="A133:A134"/>
    <mergeCell ref="B133:B134"/>
    <mergeCell ref="H149:H152"/>
    <mergeCell ref="B148:H148"/>
    <mergeCell ref="H130:H147"/>
    <mergeCell ref="A107:A108"/>
    <mergeCell ref="B107:B108"/>
    <mergeCell ref="A109:A110"/>
    <mergeCell ref="B109:B110"/>
    <mergeCell ref="H125:H128"/>
    <mergeCell ref="B124:H124"/>
    <mergeCell ref="H106:H123"/>
    <mergeCell ref="A83:A84"/>
    <mergeCell ref="B83:B84"/>
    <mergeCell ref="A85:A86"/>
    <mergeCell ref="B85:B86"/>
    <mergeCell ref="H101:H104"/>
    <mergeCell ref="A59:A60"/>
    <mergeCell ref="B59:B60"/>
    <mergeCell ref="A61:A62"/>
    <mergeCell ref="B61:B62"/>
    <mergeCell ref="A37:A38"/>
    <mergeCell ref="B37:B38"/>
    <mergeCell ref="B52:H52"/>
    <mergeCell ref="A35:A36"/>
    <mergeCell ref="B35:B36"/>
    <mergeCell ref="A1:H1"/>
    <mergeCell ref="B4:H4"/>
    <mergeCell ref="B28:H28"/>
    <mergeCell ref="A11:A12"/>
    <mergeCell ref="B11:B12"/>
    <mergeCell ref="A13:A14"/>
    <mergeCell ref="B13:B14"/>
    <mergeCell ref="H5:H8"/>
    <mergeCell ref="H10:H27"/>
    <mergeCell ref="H29:H32"/>
    <mergeCell ref="H34:H51"/>
    <mergeCell ref="B76:H76"/>
    <mergeCell ref="B100:H100"/>
    <mergeCell ref="H53:H56"/>
    <mergeCell ref="H58:H75"/>
    <mergeCell ref="H77:H80"/>
    <mergeCell ref="H82:H99"/>
    <mergeCell ref="H173:H176"/>
    <mergeCell ref="H178:H195"/>
    <mergeCell ref="A179:A180"/>
    <mergeCell ref="B179:B180"/>
    <mergeCell ref="A181:A182"/>
    <mergeCell ref="B181:B18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70" zoomScaleNormal="70" workbookViewId="0">
      <selection activeCell="C8" sqref="C8"/>
    </sheetView>
  </sheetViews>
  <sheetFormatPr defaultColWidth="8.85546875" defaultRowHeight="15.75" x14ac:dyDescent="0.25"/>
  <cols>
    <col min="1" max="1" width="7.7109375" style="3" customWidth="1"/>
    <col min="2" max="2" width="25.7109375" style="25" customWidth="1"/>
    <col min="3" max="3" width="28.7109375" style="25" bestFit="1" customWidth="1"/>
    <col min="4" max="4" width="30.85546875" style="25" bestFit="1" customWidth="1"/>
    <col min="5" max="5" width="20" style="25" bestFit="1" customWidth="1"/>
    <col min="6" max="6" width="18" style="25" customWidth="1"/>
    <col min="7" max="23" width="25.7109375" style="25" customWidth="1"/>
    <col min="24" max="25" width="45.7109375" style="25" customWidth="1"/>
    <col min="26" max="26" width="18.5703125" style="25" bestFit="1" customWidth="1"/>
    <col min="27" max="27" width="27.5703125" style="25" customWidth="1"/>
    <col min="28" max="28" width="14.7109375" style="26" customWidth="1"/>
    <col min="29" max="16384" width="8.85546875" style="26"/>
  </cols>
  <sheetData>
    <row r="1" spans="1:27" ht="22.5" x14ac:dyDescent="0.25">
      <c r="A1" s="63" t="s">
        <v>144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  <c r="Z1" s="24"/>
    </row>
    <row r="2" spans="1:27" s="28" customFormat="1" ht="60" customHeight="1" x14ac:dyDescent="0.25">
      <c r="A2" s="58" t="s">
        <v>27</v>
      </c>
      <c r="B2" s="65" t="s">
        <v>37</v>
      </c>
      <c r="C2" s="67" t="s">
        <v>1</v>
      </c>
      <c r="D2" s="68"/>
      <c r="E2" s="69"/>
      <c r="F2" s="58" t="s">
        <v>3</v>
      </c>
      <c r="G2" s="58" t="s">
        <v>4</v>
      </c>
      <c r="H2" s="58"/>
      <c r="I2" s="58"/>
      <c r="J2" s="58" t="s">
        <v>2</v>
      </c>
      <c r="K2" s="58" t="s">
        <v>5</v>
      </c>
      <c r="L2" s="58"/>
      <c r="M2" s="58" t="s">
        <v>6</v>
      </c>
      <c r="N2" s="58"/>
      <c r="O2" s="58" t="s">
        <v>7</v>
      </c>
      <c r="P2" s="58"/>
      <c r="Q2" s="58" t="s">
        <v>8</v>
      </c>
      <c r="R2" s="58"/>
      <c r="S2" s="58" t="s">
        <v>9</v>
      </c>
      <c r="T2" s="58" t="s">
        <v>35</v>
      </c>
      <c r="U2" s="65" t="s">
        <v>10</v>
      </c>
      <c r="V2" s="65" t="s">
        <v>11</v>
      </c>
      <c r="W2" s="65" t="s">
        <v>12</v>
      </c>
      <c r="X2" s="58" t="s">
        <v>13</v>
      </c>
      <c r="Y2" s="58"/>
      <c r="Z2" s="27"/>
      <c r="AA2" s="25"/>
    </row>
    <row r="3" spans="1:27" s="28" customFormat="1" ht="94.5" x14ac:dyDescent="0.25">
      <c r="A3" s="58"/>
      <c r="B3" s="66"/>
      <c r="C3" s="17" t="s">
        <v>14</v>
      </c>
      <c r="D3" s="17" t="s">
        <v>15</v>
      </c>
      <c r="E3" s="17" t="s">
        <v>16</v>
      </c>
      <c r="F3" s="58"/>
      <c r="G3" s="17" t="s">
        <v>17</v>
      </c>
      <c r="H3" s="17" t="s">
        <v>18</v>
      </c>
      <c r="I3" s="17" t="s">
        <v>19</v>
      </c>
      <c r="J3" s="58"/>
      <c r="K3" s="17" t="s">
        <v>20</v>
      </c>
      <c r="L3" s="17" t="s">
        <v>21</v>
      </c>
      <c r="M3" s="17" t="s">
        <v>22</v>
      </c>
      <c r="N3" s="17" t="s">
        <v>23</v>
      </c>
      <c r="O3" s="17" t="s">
        <v>22</v>
      </c>
      <c r="P3" s="17" t="s">
        <v>23</v>
      </c>
      <c r="Q3" s="17" t="s">
        <v>24</v>
      </c>
      <c r="R3" s="17" t="s">
        <v>25</v>
      </c>
      <c r="S3" s="58"/>
      <c r="T3" s="58"/>
      <c r="U3" s="66"/>
      <c r="V3" s="66"/>
      <c r="W3" s="66"/>
      <c r="X3" s="17" t="s">
        <v>28</v>
      </c>
      <c r="Y3" s="17" t="s">
        <v>26</v>
      </c>
      <c r="Z3" s="27"/>
      <c r="AA3" s="25"/>
    </row>
    <row r="4" spans="1:27" x14ac:dyDescent="0.25">
      <c r="A4" s="4">
        <v>1</v>
      </c>
      <c r="B4" s="7">
        <v>2</v>
      </c>
      <c r="C4" s="4">
        <v>3</v>
      </c>
      <c r="D4" s="7">
        <v>4</v>
      </c>
      <c r="E4" s="4">
        <v>5</v>
      </c>
      <c r="F4" s="7">
        <v>6</v>
      </c>
      <c r="G4" s="4">
        <v>7</v>
      </c>
      <c r="H4" s="7">
        <v>8</v>
      </c>
      <c r="I4" s="4">
        <v>9</v>
      </c>
      <c r="J4" s="7">
        <v>10</v>
      </c>
      <c r="K4" s="4">
        <v>11</v>
      </c>
      <c r="L4" s="7">
        <v>12</v>
      </c>
      <c r="M4" s="4">
        <v>13</v>
      </c>
      <c r="N4" s="7">
        <v>14</v>
      </c>
      <c r="O4" s="4">
        <v>15</v>
      </c>
      <c r="P4" s="7">
        <v>16</v>
      </c>
      <c r="Q4" s="4">
        <v>17</v>
      </c>
      <c r="R4" s="7">
        <v>18</v>
      </c>
      <c r="S4" s="4">
        <v>19</v>
      </c>
      <c r="T4" s="7">
        <v>20</v>
      </c>
      <c r="U4" s="4">
        <v>21</v>
      </c>
      <c r="V4" s="7">
        <v>22</v>
      </c>
      <c r="W4" s="4">
        <v>23</v>
      </c>
      <c r="X4" s="7">
        <v>24</v>
      </c>
      <c r="Y4" s="4">
        <v>25</v>
      </c>
      <c r="Z4" s="27"/>
    </row>
    <row r="5" spans="1:27" ht="30" x14ac:dyDescent="0.25">
      <c r="A5" s="16">
        <v>1</v>
      </c>
      <c r="B5" s="29" t="s">
        <v>59</v>
      </c>
      <c r="C5" s="29" t="s">
        <v>115</v>
      </c>
      <c r="D5" s="13" t="s">
        <v>129</v>
      </c>
      <c r="E5" s="52">
        <v>1098610000928</v>
      </c>
      <c r="F5" s="33" t="s">
        <v>58</v>
      </c>
      <c r="G5" s="33" t="s">
        <v>58</v>
      </c>
      <c r="H5" s="33" t="s">
        <v>58</v>
      </c>
      <c r="I5" s="33" t="s">
        <v>58</v>
      </c>
      <c r="J5" s="33" t="s">
        <v>58</v>
      </c>
      <c r="K5" s="33" t="s">
        <v>58</v>
      </c>
      <c r="L5" s="33" t="s">
        <v>58</v>
      </c>
      <c r="M5" s="33" t="s">
        <v>58</v>
      </c>
      <c r="N5" s="33" t="s">
        <v>58</v>
      </c>
      <c r="O5" s="33" t="s">
        <v>58</v>
      </c>
      <c r="P5" s="33" t="s">
        <v>58</v>
      </c>
      <c r="Q5" s="33" t="s">
        <v>58</v>
      </c>
      <c r="R5" s="33" t="s">
        <v>58</v>
      </c>
      <c r="S5" s="8" t="s">
        <v>58</v>
      </c>
      <c r="T5" s="33" t="s">
        <v>58</v>
      </c>
      <c r="U5" s="33" t="s">
        <v>58</v>
      </c>
      <c r="V5" s="33" t="s">
        <v>58</v>
      </c>
      <c r="W5" s="33" t="s">
        <v>58</v>
      </c>
      <c r="X5" s="33" t="s">
        <v>58</v>
      </c>
      <c r="Y5" s="8" t="s">
        <v>58</v>
      </c>
      <c r="Z5" s="27"/>
    </row>
    <row r="6" spans="1:27" ht="30" x14ac:dyDescent="0.25">
      <c r="A6" s="16">
        <v>2</v>
      </c>
      <c r="B6" s="29" t="s">
        <v>60</v>
      </c>
      <c r="C6" s="29" t="s">
        <v>151</v>
      </c>
      <c r="D6" s="13" t="s">
        <v>130</v>
      </c>
      <c r="E6" s="52">
        <v>1088610000050</v>
      </c>
      <c r="F6" s="33" t="s">
        <v>58</v>
      </c>
      <c r="G6" s="33" t="s">
        <v>58</v>
      </c>
      <c r="H6" s="33" t="s">
        <v>58</v>
      </c>
      <c r="I6" s="33" t="s">
        <v>58</v>
      </c>
      <c r="J6" s="33" t="s">
        <v>58</v>
      </c>
      <c r="K6" s="33" t="s">
        <v>58</v>
      </c>
      <c r="L6" s="33" t="s">
        <v>58</v>
      </c>
      <c r="M6" s="33" t="s">
        <v>58</v>
      </c>
      <c r="N6" s="33" t="s">
        <v>58</v>
      </c>
      <c r="O6" s="33" t="s">
        <v>58</v>
      </c>
      <c r="P6" s="33" t="s">
        <v>58</v>
      </c>
      <c r="Q6" s="33" t="s">
        <v>58</v>
      </c>
      <c r="R6" s="33" t="s">
        <v>58</v>
      </c>
      <c r="S6" s="8" t="s">
        <v>58</v>
      </c>
      <c r="T6" s="33" t="s">
        <v>58</v>
      </c>
      <c r="U6" s="33" t="s">
        <v>58</v>
      </c>
      <c r="V6" s="33" t="s">
        <v>58</v>
      </c>
      <c r="W6" s="33" t="s">
        <v>58</v>
      </c>
      <c r="X6" s="33" t="s">
        <v>58</v>
      </c>
      <c r="Y6" s="8" t="s">
        <v>58</v>
      </c>
      <c r="Z6" s="27"/>
    </row>
    <row r="7" spans="1:27" ht="30" x14ac:dyDescent="0.25">
      <c r="A7" s="16">
        <v>3</v>
      </c>
      <c r="B7" s="29" t="s">
        <v>61</v>
      </c>
      <c r="C7" s="29" t="s">
        <v>117</v>
      </c>
      <c r="D7" s="13" t="s">
        <v>131</v>
      </c>
      <c r="E7" s="52">
        <v>1178617002740</v>
      </c>
      <c r="F7" s="33" t="s">
        <v>58</v>
      </c>
      <c r="G7" s="33" t="s">
        <v>58</v>
      </c>
      <c r="H7" s="33" t="s">
        <v>58</v>
      </c>
      <c r="I7" s="33" t="s">
        <v>58</v>
      </c>
      <c r="J7" s="33" t="s">
        <v>58</v>
      </c>
      <c r="K7" s="33" t="s">
        <v>58</v>
      </c>
      <c r="L7" s="33" t="s">
        <v>58</v>
      </c>
      <c r="M7" s="33" t="s">
        <v>58</v>
      </c>
      <c r="N7" s="33" t="s">
        <v>58</v>
      </c>
      <c r="O7" s="33" t="s">
        <v>58</v>
      </c>
      <c r="P7" s="33" t="s">
        <v>58</v>
      </c>
      <c r="Q7" s="33" t="s">
        <v>58</v>
      </c>
      <c r="R7" s="33" t="s">
        <v>58</v>
      </c>
      <c r="S7" s="8" t="s">
        <v>58</v>
      </c>
      <c r="T7" s="33" t="s">
        <v>58</v>
      </c>
      <c r="U7" s="33" t="s">
        <v>58</v>
      </c>
      <c r="V7" s="33" t="s">
        <v>58</v>
      </c>
      <c r="W7" s="33" t="s">
        <v>58</v>
      </c>
      <c r="X7" s="33" t="s">
        <v>58</v>
      </c>
      <c r="Y7" s="8" t="s">
        <v>58</v>
      </c>
      <c r="Z7" s="27"/>
    </row>
    <row r="8" spans="1:27" ht="30" x14ac:dyDescent="0.25">
      <c r="A8" s="16">
        <v>4</v>
      </c>
      <c r="B8" s="29" t="s">
        <v>63</v>
      </c>
      <c r="C8" s="33" t="s">
        <v>58</v>
      </c>
      <c r="D8" s="33" t="s">
        <v>58</v>
      </c>
      <c r="E8" s="33" t="s">
        <v>58</v>
      </c>
      <c r="F8" s="33" t="s">
        <v>58</v>
      </c>
      <c r="G8" s="33" t="s">
        <v>58</v>
      </c>
      <c r="H8" s="33" t="s">
        <v>58</v>
      </c>
      <c r="I8" s="33" t="s">
        <v>58</v>
      </c>
      <c r="J8" s="33" t="s">
        <v>58</v>
      </c>
      <c r="K8" s="33" t="s">
        <v>58</v>
      </c>
      <c r="L8" s="33" t="s">
        <v>58</v>
      </c>
      <c r="M8" s="33" t="s">
        <v>58</v>
      </c>
      <c r="N8" s="33" t="s">
        <v>58</v>
      </c>
      <c r="O8" s="33" t="s">
        <v>58</v>
      </c>
      <c r="P8" s="33" t="s">
        <v>58</v>
      </c>
      <c r="Q8" s="33" t="s">
        <v>58</v>
      </c>
      <c r="R8" s="33" t="s">
        <v>58</v>
      </c>
      <c r="S8" s="8" t="s">
        <v>58</v>
      </c>
      <c r="T8" s="33" t="s">
        <v>58</v>
      </c>
      <c r="U8" s="33" t="s">
        <v>58</v>
      </c>
      <c r="V8" s="33" t="s">
        <v>58</v>
      </c>
      <c r="W8" s="33" t="s">
        <v>58</v>
      </c>
      <c r="X8" s="33" t="s">
        <v>58</v>
      </c>
      <c r="Y8" s="8" t="s">
        <v>58</v>
      </c>
      <c r="Z8" s="27"/>
    </row>
    <row r="9" spans="1:27" ht="30" x14ac:dyDescent="0.25">
      <c r="A9" s="16">
        <v>5</v>
      </c>
      <c r="B9" s="29" t="s">
        <v>64</v>
      </c>
      <c r="C9" s="33" t="s">
        <v>58</v>
      </c>
      <c r="D9" s="33" t="s">
        <v>58</v>
      </c>
      <c r="E9" s="33" t="s">
        <v>58</v>
      </c>
      <c r="F9" s="33" t="s">
        <v>58</v>
      </c>
      <c r="G9" s="33" t="s">
        <v>58</v>
      </c>
      <c r="H9" s="33" t="s">
        <v>58</v>
      </c>
      <c r="I9" s="33" t="s">
        <v>58</v>
      </c>
      <c r="J9" s="33" t="s">
        <v>58</v>
      </c>
      <c r="K9" s="33" t="s">
        <v>58</v>
      </c>
      <c r="L9" s="33" t="s">
        <v>58</v>
      </c>
      <c r="M9" s="33" t="s">
        <v>58</v>
      </c>
      <c r="N9" s="33" t="s">
        <v>58</v>
      </c>
      <c r="O9" s="33" t="s">
        <v>58</v>
      </c>
      <c r="P9" s="33" t="s">
        <v>58</v>
      </c>
      <c r="Q9" s="33" t="s">
        <v>58</v>
      </c>
      <c r="R9" s="33" t="s">
        <v>58</v>
      </c>
      <c r="S9" s="8" t="s">
        <v>58</v>
      </c>
      <c r="T9" s="33" t="s">
        <v>58</v>
      </c>
      <c r="U9" s="33" t="s">
        <v>58</v>
      </c>
      <c r="V9" s="33" t="s">
        <v>58</v>
      </c>
      <c r="W9" s="33" t="s">
        <v>58</v>
      </c>
      <c r="X9" s="33" t="s">
        <v>58</v>
      </c>
      <c r="Y9" s="8" t="s">
        <v>58</v>
      </c>
      <c r="Z9" s="27"/>
    </row>
    <row r="10" spans="1:27" ht="30" x14ac:dyDescent="0.25">
      <c r="A10" s="16">
        <v>6</v>
      </c>
      <c r="B10" s="29" t="s">
        <v>62</v>
      </c>
      <c r="C10" s="29" t="s">
        <v>149</v>
      </c>
      <c r="D10" s="13" t="s">
        <v>132</v>
      </c>
      <c r="E10" s="52">
        <v>1028601843918</v>
      </c>
      <c r="F10" s="33" t="s">
        <v>58</v>
      </c>
      <c r="G10" s="33" t="s">
        <v>58</v>
      </c>
      <c r="H10" s="33" t="s">
        <v>58</v>
      </c>
      <c r="I10" s="33" t="s">
        <v>58</v>
      </c>
      <c r="J10" s="33" t="s">
        <v>58</v>
      </c>
      <c r="K10" s="33" t="s">
        <v>58</v>
      </c>
      <c r="L10" s="33" t="s">
        <v>58</v>
      </c>
      <c r="M10" s="33" t="s">
        <v>58</v>
      </c>
      <c r="N10" s="33" t="s">
        <v>58</v>
      </c>
      <c r="O10" s="33" t="s">
        <v>58</v>
      </c>
      <c r="P10" s="33" t="s">
        <v>58</v>
      </c>
      <c r="Q10" s="33" t="s">
        <v>58</v>
      </c>
      <c r="R10" s="33" t="s">
        <v>58</v>
      </c>
      <c r="S10" s="8" t="s">
        <v>58</v>
      </c>
      <c r="T10" s="33" t="s">
        <v>58</v>
      </c>
      <c r="U10" s="33" t="s">
        <v>58</v>
      </c>
      <c r="V10" s="33" t="s">
        <v>58</v>
      </c>
      <c r="W10" s="33" t="s">
        <v>58</v>
      </c>
      <c r="X10" s="33" t="s">
        <v>58</v>
      </c>
      <c r="Y10" s="8" t="s">
        <v>58</v>
      </c>
      <c r="Z10" s="27"/>
    </row>
    <row r="11" spans="1:27" x14ac:dyDescent="0.25">
      <c r="A11" s="61">
        <v>7</v>
      </c>
      <c r="B11" s="59" t="s">
        <v>65</v>
      </c>
      <c r="C11" s="29" t="s">
        <v>128</v>
      </c>
      <c r="D11" s="13" t="s">
        <v>142</v>
      </c>
      <c r="E11" s="52">
        <v>1088610000566</v>
      </c>
      <c r="F11" s="33" t="s">
        <v>58</v>
      </c>
      <c r="G11" s="33" t="s">
        <v>58</v>
      </c>
      <c r="H11" s="33" t="s">
        <v>58</v>
      </c>
      <c r="I11" s="33" t="s">
        <v>58</v>
      </c>
      <c r="J11" s="33" t="s">
        <v>58</v>
      </c>
      <c r="K11" s="33" t="s">
        <v>58</v>
      </c>
      <c r="L11" s="33" t="s">
        <v>58</v>
      </c>
      <c r="M11" s="33" t="s">
        <v>58</v>
      </c>
      <c r="N11" s="33" t="s">
        <v>58</v>
      </c>
      <c r="O11" s="33" t="s">
        <v>58</v>
      </c>
      <c r="P11" s="33" t="s">
        <v>58</v>
      </c>
      <c r="Q11" s="33" t="s">
        <v>58</v>
      </c>
      <c r="R11" s="33" t="s">
        <v>58</v>
      </c>
      <c r="S11" s="8" t="s">
        <v>58</v>
      </c>
      <c r="T11" s="33" t="s">
        <v>58</v>
      </c>
      <c r="U11" s="33" t="s">
        <v>58</v>
      </c>
      <c r="V11" s="33" t="s">
        <v>58</v>
      </c>
      <c r="W11" s="33" t="s">
        <v>58</v>
      </c>
      <c r="X11" s="33" t="s">
        <v>58</v>
      </c>
      <c r="Y11" s="8" t="s">
        <v>58</v>
      </c>
      <c r="Z11" s="27"/>
    </row>
    <row r="12" spans="1:27" ht="30" x14ac:dyDescent="0.25">
      <c r="A12" s="62"/>
      <c r="B12" s="60"/>
      <c r="C12" s="29" t="s">
        <v>149</v>
      </c>
      <c r="D12" s="13" t="s">
        <v>134</v>
      </c>
      <c r="E12" s="52">
        <v>1028601843918</v>
      </c>
      <c r="F12" s="33" t="s">
        <v>58</v>
      </c>
      <c r="G12" s="33" t="s">
        <v>58</v>
      </c>
      <c r="H12" s="33" t="s">
        <v>58</v>
      </c>
      <c r="I12" s="33" t="s">
        <v>58</v>
      </c>
      <c r="J12" s="33" t="s">
        <v>58</v>
      </c>
      <c r="K12" s="33" t="s">
        <v>58</v>
      </c>
      <c r="L12" s="33" t="s">
        <v>58</v>
      </c>
      <c r="M12" s="33" t="s">
        <v>58</v>
      </c>
      <c r="N12" s="33" t="s">
        <v>58</v>
      </c>
      <c r="O12" s="33" t="s">
        <v>58</v>
      </c>
      <c r="P12" s="33" t="s">
        <v>58</v>
      </c>
      <c r="Q12" s="33" t="s">
        <v>58</v>
      </c>
      <c r="R12" s="33" t="s">
        <v>58</v>
      </c>
      <c r="S12" s="8" t="s">
        <v>58</v>
      </c>
      <c r="T12" s="33" t="s">
        <v>58</v>
      </c>
      <c r="U12" s="33" t="s">
        <v>58</v>
      </c>
      <c r="V12" s="33" t="s">
        <v>58</v>
      </c>
      <c r="W12" s="33" t="s">
        <v>58</v>
      </c>
      <c r="X12" s="33" t="s">
        <v>58</v>
      </c>
      <c r="Y12" s="8" t="s">
        <v>58</v>
      </c>
      <c r="Z12" s="27"/>
    </row>
    <row r="13" spans="1:27" ht="30" x14ac:dyDescent="0.25">
      <c r="A13" s="50">
        <v>8</v>
      </c>
      <c r="B13" s="51" t="s">
        <v>66</v>
      </c>
      <c r="C13" s="32" t="s">
        <v>121</v>
      </c>
      <c r="D13" s="13" t="s">
        <v>135</v>
      </c>
      <c r="E13" s="52">
        <v>1168617052757</v>
      </c>
      <c r="F13" s="33" t="s">
        <v>58</v>
      </c>
      <c r="G13" s="33" t="s">
        <v>58</v>
      </c>
      <c r="H13" s="33" t="s">
        <v>58</v>
      </c>
      <c r="I13" s="33" t="s">
        <v>58</v>
      </c>
      <c r="J13" s="33" t="s">
        <v>58</v>
      </c>
      <c r="K13" s="33" t="s">
        <v>58</v>
      </c>
      <c r="L13" s="33" t="s">
        <v>58</v>
      </c>
      <c r="M13" s="33" t="s">
        <v>58</v>
      </c>
      <c r="N13" s="33" t="s">
        <v>58</v>
      </c>
      <c r="O13" s="33" t="s">
        <v>58</v>
      </c>
      <c r="P13" s="33" t="s">
        <v>58</v>
      </c>
      <c r="Q13" s="33" t="s">
        <v>58</v>
      </c>
      <c r="R13" s="33" t="s">
        <v>58</v>
      </c>
      <c r="S13" s="8" t="s">
        <v>58</v>
      </c>
      <c r="T13" s="33" t="s">
        <v>58</v>
      </c>
      <c r="U13" s="33" t="s">
        <v>58</v>
      </c>
      <c r="V13" s="33" t="s">
        <v>58</v>
      </c>
      <c r="W13" s="33" t="s">
        <v>58</v>
      </c>
      <c r="X13" s="33" t="s">
        <v>58</v>
      </c>
      <c r="Y13" s="8" t="s">
        <v>58</v>
      </c>
      <c r="Z13" s="27"/>
    </row>
    <row r="14" spans="1:27" ht="30" x14ac:dyDescent="0.25">
      <c r="A14" s="16">
        <v>9</v>
      </c>
      <c r="B14" s="29" t="s">
        <v>67</v>
      </c>
      <c r="C14" s="33" t="s">
        <v>58</v>
      </c>
      <c r="D14" s="33" t="s">
        <v>58</v>
      </c>
      <c r="E14" s="33" t="s">
        <v>58</v>
      </c>
      <c r="F14" s="33" t="s">
        <v>58</v>
      </c>
      <c r="G14" s="33" t="s">
        <v>58</v>
      </c>
      <c r="H14" s="33" t="s">
        <v>58</v>
      </c>
      <c r="I14" s="33" t="s">
        <v>58</v>
      </c>
      <c r="J14" s="33" t="s">
        <v>58</v>
      </c>
      <c r="K14" s="33" t="s">
        <v>58</v>
      </c>
      <c r="L14" s="33" t="s">
        <v>58</v>
      </c>
      <c r="M14" s="33" t="s">
        <v>58</v>
      </c>
      <c r="N14" s="33" t="s">
        <v>58</v>
      </c>
      <c r="O14" s="33" t="s">
        <v>58</v>
      </c>
      <c r="P14" s="33" t="s">
        <v>58</v>
      </c>
      <c r="Q14" s="33" t="s">
        <v>58</v>
      </c>
      <c r="R14" s="33" t="s">
        <v>58</v>
      </c>
      <c r="S14" s="8" t="s">
        <v>58</v>
      </c>
      <c r="T14" s="33" t="s">
        <v>58</v>
      </c>
      <c r="U14" s="33" t="s">
        <v>58</v>
      </c>
      <c r="V14" s="33" t="s">
        <v>58</v>
      </c>
      <c r="W14" s="33" t="s">
        <v>58</v>
      </c>
      <c r="X14" s="33" t="s">
        <v>58</v>
      </c>
      <c r="Y14" s="8" t="s">
        <v>58</v>
      </c>
      <c r="Z14" s="27"/>
    </row>
    <row r="15" spans="1:27" s="48" customFormat="1" ht="30" x14ac:dyDescent="0.25">
      <c r="A15" s="16">
        <v>10</v>
      </c>
      <c r="B15" s="29" t="s">
        <v>68</v>
      </c>
      <c r="C15" s="33" t="s">
        <v>58</v>
      </c>
      <c r="D15" s="33" t="s">
        <v>58</v>
      </c>
      <c r="E15" s="33" t="s">
        <v>58</v>
      </c>
      <c r="F15" s="33" t="s">
        <v>58</v>
      </c>
      <c r="G15" s="33" t="s">
        <v>58</v>
      </c>
      <c r="H15" s="33" t="s">
        <v>58</v>
      </c>
      <c r="I15" s="33" t="s">
        <v>58</v>
      </c>
      <c r="J15" s="33" t="s">
        <v>58</v>
      </c>
      <c r="K15" s="33" t="s">
        <v>58</v>
      </c>
      <c r="L15" s="33" t="s">
        <v>58</v>
      </c>
      <c r="M15" s="33" t="s">
        <v>58</v>
      </c>
      <c r="N15" s="33" t="s">
        <v>58</v>
      </c>
      <c r="O15" s="33" t="s">
        <v>58</v>
      </c>
      <c r="P15" s="33" t="s">
        <v>58</v>
      </c>
      <c r="Q15" s="33" t="s">
        <v>58</v>
      </c>
      <c r="R15" s="33" t="s">
        <v>58</v>
      </c>
      <c r="S15" s="8" t="s">
        <v>58</v>
      </c>
      <c r="T15" s="33" t="s">
        <v>58</v>
      </c>
      <c r="U15" s="33" t="s">
        <v>58</v>
      </c>
      <c r="V15" s="33" t="s">
        <v>58</v>
      </c>
      <c r="W15" s="33" t="s">
        <v>58</v>
      </c>
      <c r="X15" s="33" t="s">
        <v>58</v>
      </c>
      <c r="Y15" s="8" t="s">
        <v>58</v>
      </c>
      <c r="Z15" s="34"/>
      <c r="AA15" s="47"/>
    </row>
    <row r="16" spans="1:27" s="48" customFormat="1" ht="30" x14ac:dyDescent="0.25">
      <c r="A16" s="16">
        <v>11</v>
      </c>
      <c r="B16" s="29" t="s">
        <v>79</v>
      </c>
      <c r="C16" s="33" t="s">
        <v>58</v>
      </c>
      <c r="D16" s="33" t="s">
        <v>58</v>
      </c>
      <c r="E16" s="33" t="s">
        <v>58</v>
      </c>
      <c r="F16" s="33" t="s">
        <v>58</v>
      </c>
      <c r="G16" s="33" t="s">
        <v>58</v>
      </c>
      <c r="H16" s="33" t="s">
        <v>58</v>
      </c>
      <c r="I16" s="33" t="s">
        <v>58</v>
      </c>
      <c r="J16" s="33" t="s">
        <v>58</v>
      </c>
      <c r="K16" s="33" t="s">
        <v>58</v>
      </c>
      <c r="L16" s="33" t="s">
        <v>58</v>
      </c>
      <c r="M16" s="33" t="s">
        <v>58</v>
      </c>
      <c r="N16" s="33" t="s">
        <v>58</v>
      </c>
      <c r="O16" s="33" t="s">
        <v>58</v>
      </c>
      <c r="P16" s="33" t="s">
        <v>58</v>
      </c>
      <c r="Q16" s="33" t="s">
        <v>58</v>
      </c>
      <c r="R16" s="33" t="s">
        <v>58</v>
      </c>
      <c r="S16" s="8" t="s">
        <v>58</v>
      </c>
      <c r="T16" s="33" t="s">
        <v>58</v>
      </c>
      <c r="U16" s="33" t="s">
        <v>58</v>
      </c>
      <c r="V16" s="33" t="s">
        <v>58</v>
      </c>
      <c r="W16" s="33" t="s">
        <v>58</v>
      </c>
      <c r="X16" s="33" t="s">
        <v>58</v>
      </c>
      <c r="Y16" s="8" t="s">
        <v>58</v>
      </c>
      <c r="Z16" s="47"/>
      <c r="AA16" s="47"/>
    </row>
    <row r="17" spans="1:27" s="48" customFormat="1" ht="30" x14ac:dyDescent="0.25">
      <c r="A17" s="16">
        <v>12</v>
      </c>
      <c r="B17" s="29" t="s">
        <v>69</v>
      </c>
      <c r="C17" s="33" t="s">
        <v>58</v>
      </c>
      <c r="D17" s="33" t="s">
        <v>58</v>
      </c>
      <c r="E17" s="33" t="s">
        <v>58</v>
      </c>
      <c r="F17" s="33" t="s">
        <v>58</v>
      </c>
      <c r="G17" s="33" t="s">
        <v>58</v>
      </c>
      <c r="H17" s="33" t="s">
        <v>58</v>
      </c>
      <c r="I17" s="33" t="s">
        <v>58</v>
      </c>
      <c r="J17" s="33" t="s">
        <v>58</v>
      </c>
      <c r="K17" s="33" t="s">
        <v>58</v>
      </c>
      <c r="L17" s="33" t="s">
        <v>58</v>
      </c>
      <c r="M17" s="33" t="s">
        <v>58</v>
      </c>
      <c r="N17" s="33" t="s">
        <v>58</v>
      </c>
      <c r="O17" s="33" t="s">
        <v>58</v>
      </c>
      <c r="P17" s="33" t="s">
        <v>58</v>
      </c>
      <c r="Q17" s="33" t="s">
        <v>58</v>
      </c>
      <c r="R17" s="33" t="s">
        <v>58</v>
      </c>
      <c r="S17" s="8" t="s">
        <v>58</v>
      </c>
      <c r="T17" s="33" t="s">
        <v>58</v>
      </c>
      <c r="U17" s="33" t="s">
        <v>58</v>
      </c>
      <c r="V17" s="33" t="s">
        <v>58</v>
      </c>
      <c r="W17" s="33" t="s">
        <v>58</v>
      </c>
      <c r="X17" s="33" t="s">
        <v>58</v>
      </c>
      <c r="Y17" s="8" t="s">
        <v>58</v>
      </c>
      <c r="Z17" s="47"/>
      <c r="AA17" s="47"/>
    </row>
    <row r="18" spans="1:27" s="48" customFormat="1" ht="30" x14ac:dyDescent="0.25">
      <c r="A18" s="16">
        <v>13</v>
      </c>
      <c r="B18" s="29" t="s">
        <v>70</v>
      </c>
      <c r="C18" s="33" t="s">
        <v>58</v>
      </c>
      <c r="D18" s="33" t="s">
        <v>58</v>
      </c>
      <c r="E18" s="33" t="s">
        <v>58</v>
      </c>
      <c r="F18" s="33" t="s">
        <v>58</v>
      </c>
      <c r="G18" s="33" t="s">
        <v>58</v>
      </c>
      <c r="H18" s="33" t="s">
        <v>58</v>
      </c>
      <c r="I18" s="33" t="s">
        <v>58</v>
      </c>
      <c r="J18" s="33" t="s">
        <v>58</v>
      </c>
      <c r="K18" s="33" t="s">
        <v>58</v>
      </c>
      <c r="L18" s="33" t="s">
        <v>58</v>
      </c>
      <c r="M18" s="33" t="s">
        <v>58</v>
      </c>
      <c r="N18" s="33" t="s">
        <v>58</v>
      </c>
      <c r="O18" s="33" t="s">
        <v>58</v>
      </c>
      <c r="P18" s="33" t="s">
        <v>58</v>
      </c>
      <c r="Q18" s="33" t="s">
        <v>58</v>
      </c>
      <c r="R18" s="33" t="s">
        <v>58</v>
      </c>
      <c r="S18" s="8" t="s">
        <v>58</v>
      </c>
      <c r="T18" s="33" t="s">
        <v>58</v>
      </c>
      <c r="U18" s="33" t="s">
        <v>58</v>
      </c>
      <c r="V18" s="33" t="s">
        <v>58</v>
      </c>
      <c r="W18" s="33" t="s">
        <v>58</v>
      </c>
      <c r="X18" s="33" t="s">
        <v>58</v>
      </c>
      <c r="Y18" s="8" t="s">
        <v>58</v>
      </c>
      <c r="Z18" s="47"/>
      <c r="AA18" s="47"/>
    </row>
    <row r="19" spans="1:27" s="48" customFormat="1" ht="30" x14ac:dyDescent="0.25">
      <c r="A19" s="16">
        <v>14</v>
      </c>
      <c r="B19" s="29" t="s">
        <v>71</v>
      </c>
      <c r="C19" s="33" t="s">
        <v>58</v>
      </c>
      <c r="D19" s="33" t="s">
        <v>58</v>
      </c>
      <c r="E19" s="33" t="s">
        <v>58</v>
      </c>
      <c r="F19" s="33" t="s">
        <v>58</v>
      </c>
      <c r="G19" s="33" t="s">
        <v>58</v>
      </c>
      <c r="H19" s="33" t="s">
        <v>58</v>
      </c>
      <c r="I19" s="33" t="s">
        <v>58</v>
      </c>
      <c r="J19" s="33" t="s">
        <v>58</v>
      </c>
      <c r="K19" s="33" t="s">
        <v>58</v>
      </c>
      <c r="L19" s="33" t="s">
        <v>58</v>
      </c>
      <c r="M19" s="33" t="s">
        <v>58</v>
      </c>
      <c r="N19" s="33" t="s">
        <v>58</v>
      </c>
      <c r="O19" s="33" t="s">
        <v>58</v>
      </c>
      <c r="P19" s="33" t="s">
        <v>58</v>
      </c>
      <c r="Q19" s="33" t="s">
        <v>58</v>
      </c>
      <c r="R19" s="33" t="s">
        <v>58</v>
      </c>
      <c r="S19" s="8" t="s">
        <v>58</v>
      </c>
      <c r="T19" s="33" t="s">
        <v>58</v>
      </c>
      <c r="U19" s="33" t="s">
        <v>58</v>
      </c>
      <c r="V19" s="33" t="s">
        <v>58</v>
      </c>
      <c r="W19" s="33" t="s">
        <v>58</v>
      </c>
      <c r="X19" s="33" t="s">
        <v>58</v>
      </c>
      <c r="Y19" s="8" t="s">
        <v>58</v>
      </c>
      <c r="Z19" s="47"/>
      <c r="AA19" s="47"/>
    </row>
    <row r="20" spans="1:27" s="48" customFormat="1" ht="30" x14ac:dyDescent="0.25">
      <c r="A20" s="16">
        <v>15</v>
      </c>
      <c r="B20" s="29" t="s">
        <v>72</v>
      </c>
      <c r="C20" s="33" t="s">
        <v>58</v>
      </c>
      <c r="D20" s="33" t="s">
        <v>58</v>
      </c>
      <c r="E20" s="33" t="s">
        <v>58</v>
      </c>
      <c r="F20" s="33" t="s">
        <v>58</v>
      </c>
      <c r="G20" s="33" t="s">
        <v>58</v>
      </c>
      <c r="H20" s="33" t="s">
        <v>58</v>
      </c>
      <c r="I20" s="33" t="s">
        <v>58</v>
      </c>
      <c r="J20" s="33" t="s">
        <v>58</v>
      </c>
      <c r="K20" s="33" t="s">
        <v>58</v>
      </c>
      <c r="L20" s="33" t="s">
        <v>58</v>
      </c>
      <c r="M20" s="33" t="s">
        <v>58</v>
      </c>
      <c r="N20" s="33" t="s">
        <v>58</v>
      </c>
      <c r="O20" s="33" t="s">
        <v>58</v>
      </c>
      <c r="P20" s="33" t="s">
        <v>58</v>
      </c>
      <c r="Q20" s="33" t="s">
        <v>58</v>
      </c>
      <c r="R20" s="33" t="s">
        <v>58</v>
      </c>
      <c r="S20" s="8" t="s">
        <v>58</v>
      </c>
      <c r="T20" s="33" t="s">
        <v>58</v>
      </c>
      <c r="U20" s="33" t="s">
        <v>58</v>
      </c>
      <c r="V20" s="33" t="s">
        <v>58</v>
      </c>
      <c r="W20" s="33" t="s">
        <v>58</v>
      </c>
      <c r="X20" s="33" t="s">
        <v>58</v>
      </c>
      <c r="Y20" s="8" t="s">
        <v>58</v>
      </c>
      <c r="Z20" s="47"/>
      <c r="AA20" s="47"/>
    </row>
    <row r="21" spans="1:27" s="36" customFormat="1" ht="30" x14ac:dyDescent="0.25">
      <c r="A21" s="16">
        <v>16</v>
      </c>
      <c r="B21" s="29" t="s">
        <v>73</v>
      </c>
      <c r="C21" s="33" t="s">
        <v>58</v>
      </c>
      <c r="D21" s="33" t="s">
        <v>58</v>
      </c>
      <c r="E21" s="33" t="s">
        <v>58</v>
      </c>
      <c r="F21" s="33" t="s">
        <v>58</v>
      </c>
      <c r="G21" s="33" t="s">
        <v>58</v>
      </c>
      <c r="H21" s="33" t="s">
        <v>58</v>
      </c>
      <c r="I21" s="33" t="s">
        <v>58</v>
      </c>
      <c r="J21" s="33" t="s">
        <v>58</v>
      </c>
      <c r="K21" s="33" t="s">
        <v>58</v>
      </c>
      <c r="L21" s="33" t="s">
        <v>58</v>
      </c>
      <c r="M21" s="33" t="s">
        <v>58</v>
      </c>
      <c r="N21" s="33" t="s">
        <v>58</v>
      </c>
      <c r="O21" s="33" t="s">
        <v>58</v>
      </c>
      <c r="P21" s="33" t="s">
        <v>58</v>
      </c>
      <c r="Q21" s="33" t="s">
        <v>58</v>
      </c>
      <c r="R21" s="33" t="s">
        <v>58</v>
      </c>
      <c r="S21" s="8" t="s">
        <v>58</v>
      </c>
      <c r="T21" s="33" t="s">
        <v>58</v>
      </c>
      <c r="U21" s="33" t="s">
        <v>58</v>
      </c>
      <c r="V21" s="33" t="s">
        <v>58</v>
      </c>
      <c r="W21" s="33" t="s">
        <v>58</v>
      </c>
      <c r="X21" s="33" t="s">
        <v>58</v>
      </c>
      <c r="Y21" s="8" t="s">
        <v>58</v>
      </c>
      <c r="Z21" s="35"/>
      <c r="AA21" s="35"/>
    </row>
    <row r="22" spans="1:27" s="36" customFormat="1" ht="30" x14ac:dyDescent="0.25">
      <c r="A22" s="16">
        <v>17</v>
      </c>
      <c r="B22" s="29" t="s">
        <v>74</v>
      </c>
      <c r="C22" s="33" t="s">
        <v>58</v>
      </c>
      <c r="D22" s="33" t="s">
        <v>58</v>
      </c>
      <c r="E22" s="33" t="s">
        <v>58</v>
      </c>
      <c r="F22" s="33" t="s">
        <v>58</v>
      </c>
      <c r="G22" s="33" t="s">
        <v>58</v>
      </c>
      <c r="H22" s="33" t="s">
        <v>58</v>
      </c>
      <c r="I22" s="33" t="s">
        <v>58</v>
      </c>
      <c r="J22" s="33" t="s">
        <v>58</v>
      </c>
      <c r="K22" s="33" t="s">
        <v>58</v>
      </c>
      <c r="L22" s="33" t="s">
        <v>58</v>
      </c>
      <c r="M22" s="33" t="s">
        <v>58</v>
      </c>
      <c r="N22" s="33" t="s">
        <v>58</v>
      </c>
      <c r="O22" s="33" t="s">
        <v>58</v>
      </c>
      <c r="P22" s="33" t="s">
        <v>58</v>
      </c>
      <c r="Q22" s="33" t="s">
        <v>58</v>
      </c>
      <c r="R22" s="33" t="s">
        <v>58</v>
      </c>
      <c r="S22" s="8" t="s">
        <v>58</v>
      </c>
      <c r="T22" s="33" t="s">
        <v>58</v>
      </c>
      <c r="U22" s="33" t="s">
        <v>58</v>
      </c>
      <c r="V22" s="33" t="s">
        <v>58</v>
      </c>
      <c r="W22" s="33" t="s">
        <v>58</v>
      </c>
      <c r="X22" s="33" t="s">
        <v>58</v>
      </c>
      <c r="Y22" s="8" t="s">
        <v>58</v>
      </c>
      <c r="Z22" s="35"/>
      <c r="AA22" s="35"/>
    </row>
    <row r="23" spans="1:27" s="48" customFormat="1" ht="30" x14ac:dyDescent="0.25">
      <c r="A23" s="16">
        <v>18</v>
      </c>
      <c r="B23" s="29" t="s">
        <v>75</v>
      </c>
      <c r="C23" s="33" t="s">
        <v>58</v>
      </c>
      <c r="D23" s="33" t="s">
        <v>58</v>
      </c>
      <c r="E23" s="33" t="s">
        <v>58</v>
      </c>
      <c r="F23" s="33" t="s">
        <v>58</v>
      </c>
      <c r="G23" s="33" t="s">
        <v>58</v>
      </c>
      <c r="H23" s="33" t="s">
        <v>58</v>
      </c>
      <c r="I23" s="33" t="s">
        <v>58</v>
      </c>
      <c r="J23" s="33" t="s">
        <v>58</v>
      </c>
      <c r="K23" s="33" t="s">
        <v>58</v>
      </c>
      <c r="L23" s="33" t="s">
        <v>58</v>
      </c>
      <c r="M23" s="33" t="s">
        <v>58</v>
      </c>
      <c r="N23" s="33" t="s">
        <v>58</v>
      </c>
      <c r="O23" s="33" t="s">
        <v>58</v>
      </c>
      <c r="P23" s="33" t="s">
        <v>58</v>
      </c>
      <c r="Q23" s="33" t="s">
        <v>58</v>
      </c>
      <c r="R23" s="33" t="s">
        <v>58</v>
      </c>
      <c r="S23" s="8" t="s">
        <v>58</v>
      </c>
      <c r="T23" s="33" t="s">
        <v>58</v>
      </c>
      <c r="U23" s="33" t="s">
        <v>58</v>
      </c>
      <c r="V23" s="33" t="s">
        <v>58</v>
      </c>
      <c r="W23" s="33" t="s">
        <v>58</v>
      </c>
      <c r="X23" s="33" t="s">
        <v>58</v>
      </c>
      <c r="Y23" s="8" t="s">
        <v>58</v>
      </c>
      <c r="Z23" s="47"/>
      <c r="AA23" s="47"/>
    </row>
    <row r="24" spans="1:27" ht="30" x14ac:dyDescent="0.25">
      <c r="A24" s="16">
        <v>19</v>
      </c>
      <c r="B24" s="29" t="s">
        <v>76</v>
      </c>
      <c r="C24" s="33" t="s">
        <v>58</v>
      </c>
      <c r="D24" s="33" t="s">
        <v>58</v>
      </c>
      <c r="E24" s="33" t="s">
        <v>58</v>
      </c>
      <c r="F24" s="33" t="s">
        <v>58</v>
      </c>
      <c r="G24" s="33" t="s">
        <v>58</v>
      </c>
      <c r="H24" s="33" t="s">
        <v>58</v>
      </c>
      <c r="I24" s="33" t="s">
        <v>58</v>
      </c>
      <c r="J24" s="33" t="s">
        <v>58</v>
      </c>
      <c r="K24" s="33" t="s">
        <v>58</v>
      </c>
      <c r="L24" s="33" t="s">
        <v>58</v>
      </c>
      <c r="M24" s="33" t="s">
        <v>58</v>
      </c>
      <c r="N24" s="33" t="s">
        <v>58</v>
      </c>
      <c r="O24" s="33" t="s">
        <v>58</v>
      </c>
      <c r="P24" s="33" t="s">
        <v>58</v>
      </c>
      <c r="Q24" s="33" t="s">
        <v>58</v>
      </c>
      <c r="R24" s="33" t="s">
        <v>58</v>
      </c>
      <c r="S24" s="8" t="s">
        <v>58</v>
      </c>
      <c r="T24" s="33" t="s">
        <v>58</v>
      </c>
      <c r="U24" s="33" t="s">
        <v>58</v>
      </c>
      <c r="V24" s="33" t="s">
        <v>58</v>
      </c>
      <c r="W24" s="33" t="s">
        <v>58</v>
      </c>
      <c r="X24" s="33" t="s">
        <v>58</v>
      </c>
      <c r="Y24" s="8" t="s">
        <v>58</v>
      </c>
    </row>
    <row r="25" spans="1:27" ht="30" x14ac:dyDescent="0.25">
      <c r="A25" s="16">
        <v>20</v>
      </c>
      <c r="B25" s="29" t="s">
        <v>77</v>
      </c>
      <c r="C25" s="33" t="s">
        <v>58</v>
      </c>
      <c r="D25" s="33" t="s">
        <v>58</v>
      </c>
      <c r="E25" s="33" t="s">
        <v>58</v>
      </c>
      <c r="F25" s="33" t="s">
        <v>58</v>
      </c>
      <c r="G25" s="33" t="s">
        <v>58</v>
      </c>
      <c r="H25" s="33" t="s">
        <v>58</v>
      </c>
      <c r="I25" s="33" t="s">
        <v>58</v>
      </c>
      <c r="J25" s="33" t="s">
        <v>58</v>
      </c>
      <c r="K25" s="33" t="s">
        <v>58</v>
      </c>
      <c r="L25" s="33" t="s">
        <v>58</v>
      </c>
      <c r="M25" s="33" t="s">
        <v>58</v>
      </c>
      <c r="N25" s="33" t="s">
        <v>58</v>
      </c>
      <c r="O25" s="33" t="s">
        <v>58</v>
      </c>
      <c r="P25" s="33" t="s">
        <v>58</v>
      </c>
      <c r="Q25" s="33" t="s">
        <v>58</v>
      </c>
      <c r="R25" s="33" t="s">
        <v>58</v>
      </c>
      <c r="S25" s="8" t="s">
        <v>58</v>
      </c>
      <c r="T25" s="33" t="s">
        <v>58</v>
      </c>
      <c r="U25" s="33" t="s">
        <v>58</v>
      </c>
      <c r="V25" s="33" t="s">
        <v>58</v>
      </c>
      <c r="W25" s="33" t="s">
        <v>58</v>
      </c>
      <c r="X25" s="33" t="s">
        <v>58</v>
      </c>
      <c r="Y25" s="8" t="s">
        <v>58</v>
      </c>
    </row>
    <row r="26" spans="1:27" ht="30" x14ac:dyDescent="0.25">
      <c r="A26" s="16">
        <v>21</v>
      </c>
      <c r="B26" s="29" t="s">
        <v>78</v>
      </c>
      <c r="C26" s="33" t="s">
        <v>58</v>
      </c>
      <c r="D26" s="33" t="s">
        <v>58</v>
      </c>
      <c r="E26" s="33" t="s">
        <v>58</v>
      </c>
      <c r="F26" s="33" t="s">
        <v>58</v>
      </c>
      <c r="G26" s="33" t="s">
        <v>58</v>
      </c>
      <c r="H26" s="33" t="s">
        <v>58</v>
      </c>
      <c r="I26" s="33" t="s">
        <v>58</v>
      </c>
      <c r="J26" s="33" t="s">
        <v>58</v>
      </c>
      <c r="K26" s="33" t="s">
        <v>58</v>
      </c>
      <c r="L26" s="33" t="s">
        <v>58</v>
      </c>
      <c r="M26" s="33" t="s">
        <v>58</v>
      </c>
      <c r="N26" s="33" t="s">
        <v>58</v>
      </c>
      <c r="O26" s="33" t="s">
        <v>58</v>
      </c>
      <c r="P26" s="33" t="s">
        <v>58</v>
      </c>
      <c r="Q26" s="33" t="s">
        <v>58</v>
      </c>
      <c r="R26" s="33" t="s">
        <v>58</v>
      </c>
      <c r="S26" s="8" t="s">
        <v>58</v>
      </c>
      <c r="T26" s="33" t="s">
        <v>58</v>
      </c>
      <c r="U26" s="33" t="s">
        <v>58</v>
      </c>
      <c r="V26" s="33" t="s">
        <v>58</v>
      </c>
      <c r="W26" s="33" t="s">
        <v>58</v>
      </c>
      <c r="X26" s="33" t="s">
        <v>58</v>
      </c>
      <c r="Y26" s="8" t="s">
        <v>58</v>
      </c>
    </row>
  </sheetData>
  <mergeCells count="19">
    <mergeCell ref="S2:S3"/>
    <mergeCell ref="T2:T3"/>
    <mergeCell ref="U2:U3"/>
    <mergeCell ref="A11:A12"/>
    <mergeCell ref="B11:B12"/>
    <mergeCell ref="V2:V3"/>
    <mergeCell ref="W2:W3"/>
    <mergeCell ref="A1:Y1"/>
    <mergeCell ref="A2:A3"/>
    <mergeCell ref="B2:B3"/>
    <mergeCell ref="C2:E2"/>
    <mergeCell ref="F2:F3"/>
    <mergeCell ref="G2:I2"/>
    <mergeCell ref="J2:J3"/>
    <mergeCell ref="K2:L2"/>
    <mergeCell ref="M2:N2"/>
    <mergeCell ref="O2:P2"/>
    <mergeCell ref="X2:Y2"/>
    <mergeCell ref="Q2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abSelected="1" view="pageBreakPreview" topLeftCell="A143" zoomScale="75" zoomScaleNormal="80" zoomScaleSheetLayoutView="75" workbookViewId="0">
      <selection activeCell="H166" sqref="H166:H168"/>
    </sheetView>
  </sheetViews>
  <sheetFormatPr defaultRowHeight="15" x14ac:dyDescent="0.25"/>
  <cols>
    <col min="2" max="2" width="38.7109375" customWidth="1"/>
    <col min="3" max="3" width="19.85546875" style="45" customWidth="1"/>
    <col min="4" max="4" width="16.28515625" style="11" customWidth="1"/>
    <col min="5" max="5" width="17.140625" style="11" customWidth="1"/>
    <col min="6" max="6" width="36.140625" customWidth="1"/>
    <col min="7" max="7" width="22.140625" customWidth="1"/>
    <col min="8" max="8" width="73.7109375" customWidth="1"/>
  </cols>
  <sheetData>
    <row r="1" spans="1:8" ht="31.5" customHeight="1" x14ac:dyDescent="0.25">
      <c r="A1" s="79" t="s">
        <v>145</v>
      </c>
      <c r="B1" s="79"/>
      <c r="C1" s="79"/>
      <c r="D1" s="79"/>
      <c r="E1" s="79"/>
      <c r="F1" s="79"/>
      <c r="G1" s="79"/>
      <c r="H1" s="80"/>
    </row>
    <row r="2" spans="1:8" s="11" customFormat="1" ht="126" x14ac:dyDescent="0.25">
      <c r="A2" s="12" t="s">
        <v>29</v>
      </c>
      <c r="B2" s="13" t="s">
        <v>0</v>
      </c>
      <c r="C2" s="14" t="s">
        <v>46</v>
      </c>
      <c r="D2" s="15" t="s">
        <v>32</v>
      </c>
      <c r="E2" s="15" t="s">
        <v>31</v>
      </c>
      <c r="F2" s="15" t="s">
        <v>40</v>
      </c>
      <c r="G2" s="15" t="s">
        <v>55</v>
      </c>
      <c r="H2" s="15" t="s">
        <v>39</v>
      </c>
    </row>
    <row r="3" spans="1:8" s="11" customFormat="1" ht="15.75" x14ac:dyDescent="0.25">
      <c r="A3" s="8">
        <v>1</v>
      </c>
      <c r="B3" s="9">
        <v>2</v>
      </c>
      <c r="C3" s="8">
        <v>3</v>
      </c>
      <c r="D3" s="9">
        <v>4</v>
      </c>
      <c r="E3" s="8">
        <v>5</v>
      </c>
      <c r="F3" s="9">
        <v>6</v>
      </c>
      <c r="G3" s="8">
        <v>7</v>
      </c>
      <c r="H3" s="9">
        <v>8</v>
      </c>
    </row>
    <row r="4" spans="1:8" s="11" customFormat="1" ht="15.75" x14ac:dyDescent="0.25">
      <c r="A4" s="8"/>
      <c r="B4" s="84" t="s">
        <v>48</v>
      </c>
      <c r="C4" s="85"/>
      <c r="D4" s="85"/>
      <c r="E4" s="85"/>
      <c r="F4" s="85"/>
      <c r="G4" s="85"/>
      <c r="H4" s="86"/>
    </row>
    <row r="5" spans="1:8" s="40" customFormat="1" x14ac:dyDescent="0.25">
      <c r="A5" s="38">
        <v>1</v>
      </c>
      <c r="B5" s="38" t="s">
        <v>59</v>
      </c>
      <c r="C5" s="39" t="s">
        <v>109</v>
      </c>
      <c r="D5" s="22">
        <v>0</v>
      </c>
      <c r="E5" s="22">
        <v>0</v>
      </c>
      <c r="F5" s="22">
        <v>0</v>
      </c>
      <c r="G5" s="37">
        <v>0</v>
      </c>
      <c r="H5" s="70" t="s">
        <v>114</v>
      </c>
    </row>
    <row r="6" spans="1:8" s="40" customFormat="1" x14ac:dyDescent="0.25">
      <c r="A6" s="38">
        <v>2</v>
      </c>
      <c r="B6" s="38" t="s">
        <v>60</v>
      </c>
      <c r="C6" s="39" t="s">
        <v>110</v>
      </c>
      <c r="D6" s="22">
        <v>0</v>
      </c>
      <c r="E6" s="22">
        <v>0</v>
      </c>
      <c r="F6" s="22">
        <v>0</v>
      </c>
      <c r="G6" s="37">
        <v>0</v>
      </c>
      <c r="H6" s="71"/>
    </row>
    <row r="7" spans="1:8" s="40" customFormat="1" x14ac:dyDescent="0.25">
      <c r="A7" s="42">
        <v>3</v>
      </c>
      <c r="B7" s="43" t="s">
        <v>61</v>
      </c>
      <c r="C7" s="39" t="s">
        <v>111</v>
      </c>
      <c r="D7" s="22">
        <v>0</v>
      </c>
      <c r="E7" s="22">
        <v>0</v>
      </c>
      <c r="F7" s="22">
        <v>0</v>
      </c>
      <c r="G7" s="37">
        <f>109500/1000/12/30</f>
        <v>0.30416666666666664</v>
      </c>
      <c r="H7" s="72"/>
    </row>
    <row r="8" spans="1:8" s="40" customFormat="1" x14ac:dyDescent="0.25">
      <c r="A8" s="38">
        <v>4</v>
      </c>
      <c r="B8" s="38" t="s">
        <v>63</v>
      </c>
      <c r="C8" s="39" t="s">
        <v>47</v>
      </c>
      <c r="D8" s="22" t="s">
        <v>42</v>
      </c>
      <c r="E8" s="22" t="s">
        <v>42</v>
      </c>
      <c r="F8" s="22" t="s">
        <v>42</v>
      </c>
      <c r="G8" s="37" t="s">
        <v>42</v>
      </c>
      <c r="H8" s="44" t="s">
        <v>42</v>
      </c>
    </row>
    <row r="9" spans="1:8" s="40" customFormat="1" x14ac:dyDescent="0.25">
      <c r="A9" s="38">
        <v>5</v>
      </c>
      <c r="B9" s="38" t="s">
        <v>64</v>
      </c>
      <c r="C9" s="39" t="s">
        <v>47</v>
      </c>
      <c r="D9" s="22" t="s">
        <v>42</v>
      </c>
      <c r="E9" s="22" t="s">
        <v>42</v>
      </c>
      <c r="F9" s="22" t="s">
        <v>42</v>
      </c>
      <c r="G9" s="37" t="s">
        <v>42</v>
      </c>
      <c r="H9" s="44" t="s">
        <v>42</v>
      </c>
    </row>
    <row r="10" spans="1:8" s="40" customFormat="1" x14ac:dyDescent="0.25">
      <c r="A10" s="38">
        <v>6</v>
      </c>
      <c r="B10" s="38" t="s">
        <v>62</v>
      </c>
      <c r="C10" s="39" t="s">
        <v>112</v>
      </c>
      <c r="D10" s="22">
        <v>0</v>
      </c>
      <c r="E10" s="22">
        <v>0</v>
      </c>
      <c r="F10" s="22">
        <v>0</v>
      </c>
      <c r="G10" s="37">
        <f>189180/1000/12/30</f>
        <v>0.52549999999999997</v>
      </c>
      <c r="H10" s="70" t="s">
        <v>114</v>
      </c>
    </row>
    <row r="11" spans="1:8" s="40" customFormat="1" x14ac:dyDescent="0.25">
      <c r="A11" s="77">
        <v>7</v>
      </c>
      <c r="B11" s="75" t="s">
        <v>65</v>
      </c>
      <c r="C11" s="39" t="s">
        <v>110</v>
      </c>
      <c r="D11" s="22">
        <v>0</v>
      </c>
      <c r="E11" s="22">
        <v>0</v>
      </c>
      <c r="F11" s="22">
        <v>0</v>
      </c>
      <c r="G11" s="37">
        <f>98000/1000/12/30</f>
        <v>0.2722222222222222</v>
      </c>
      <c r="H11" s="71"/>
    </row>
    <row r="12" spans="1:8" s="40" customFormat="1" x14ac:dyDescent="0.25">
      <c r="A12" s="78"/>
      <c r="B12" s="76"/>
      <c r="C12" s="39" t="s">
        <v>112</v>
      </c>
      <c r="D12" s="22">
        <v>0</v>
      </c>
      <c r="E12" s="22">
        <v>0</v>
      </c>
      <c r="F12" s="22">
        <v>0</v>
      </c>
      <c r="G12" s="37">
        <f>62050/1000/12/30</f>
        <v>0.1723611111111111</v>
      </c>
      <c r="H12" s="71"/>
    </row>
    <row r="13" spans="1:8" s="40" customFormat="1" x14ac:dyDescent="0.25">
      <c r="A13" s="42">
        <v>8</v>
      </c>
      <c r="B13" s="43" t="s">
        <v>66</v>
      </c>
      <c r="C13" s="39" t="s">
        <v>113</v>
      </c>
      <c r="D13" s="22">
        <v>0</v>
      </c>
      <c r="E13" s="22">
        <v>0</v>
      </c>
      <c r="F13" s="22">
        <v>0</v>
      </c>
      <c r="G13" s="37">
        <f>295127.83/1000/12/30</f>
        <v>0.81979952777777787</v>
      </c>
      <c r="H13" s="72"/>
    </row>
    <row r="14" spans="1:8" s="40" customFormat="1" x14ac:dyDescent="0.25">
      <c r="A14" s="38">
        <v>9</v>
      </c>
      <c r="B14" s="38" t="s">
        <v>67</v>
      </c>
      <c r="C14" s="39" t="s">
        <v>47</v>
      </c>
      <c r="D14" s="22" t="s">
        <v>42</v>
      </c>
      <c r="E14" s="22" t="s">
        <v>42</v>
      </c>
      <c r="F14" s="22" t="s">
        <v>42</v>
      </c>
      <c r="G14" s="37" t="s">
        <v>42</v>
      </c>
      <c r="H14" s="44" t="s">
        <v>42</v>
      </c>
    </row>
    <row r="15" spans="1:8" s="41" customFormat="1" x14ac:dyDescent="0.25">
      <c r="A15" s="38">
        <v>10</v>
      </c>
      <c r="B15" s="38" t="s">
        <v>68</v>
      </c>
      <c r="C15" s="39" t="s">
        <v>47</v>
      </c>
      <c r="D15" s="22" t="s">
        <v>42</v>
      </c>
      <c r="E15" s="22" t="s">
        <v>42</v>
      </c>
      <c r="F15" s="22" t="s">
        <v>42</v>
      </c>
      <c r="G15" s="37" t="s">
        <v>42</v>
      </c>
      <c r="H15" s="44" t="s">
        <v>42</v>
      </c>
    </row>
    <row r="16" spans="1:8" s="41" customFormat="1" x14ac:dyDescent="0.25">
      <c r="A16" s="38">
        <v>11</v>
      </c>
      <c r="B16" s="38" t="s">
        <v>79</v>
      </c>
      <c r="C16" s="39" t="s">
        <v>47</v>
      </c>
      <c r="D16" s="22" t="s">
        <v>42</v>
      </c>
      <c r="E16" s="22" t="s">
        <v>42</v>
      </c>
      <c r="F16" s="22" t="s">
        <v>42</v>
      </c>
      <c r="G16" s="37" t="s">
        <v>42</v>
      </c>
      <c r="H16" s="44" t="s">
        <v>42</v>
      </c>
    </row>
    <row r="17" spans="1:8" s="41" customFormat="1" x14ac:dyDescent="0.25">
      <c r="A17" s="38">
        <v>12</v>
      </c>
      <c r="B17" s="38" t="s">
        <v>69</v>
      </c>
      <c r="C17" s="39" t="s">
        <v>47</v>
      </c>
      <c r="D17" s="22" t="s">
        <v>42</v>
      </c>
      <c r="E17" s="22" t="s">
        <v>42</v>
      </c>
      <c r="F17" s="22" t="s">
        <v>42</v>
      </c>
      <c r="G17" s="37" t="s">
        <v>42</v>
      </c>
      <c r="H17" s="44" t="s">
        <v>42</v>
      </c>
    </row>
    <row r="18" spans="1:8" s="41" customFormat="1" x14ac:dyDescent="0.25">
      <c r="A18" s="38">
        <v>13</v>
      </c>
      <c r="B18" s="38" t="s">
        <v>70</v>
      </c>
      <c r="C18" s="39" t="s">
        <v>47</v>
      </c>
      <c r="D18" s="22" t="s">
        <v>42</v>
      </c>
      <c r="E18" s="22" t="s">
        <v>42</v>
      </c>
      <c r="F18" s="22" t="s">
        <v>42</v>
      </c>
      <c r="G18" s="37" t="s">
        <v>42</v>
      </c>
      <c r="H18" s="44" t="s">
        <v>42</v>
      </c>
    </row>
    <row r="19" spans="1:8" s="41" customFormat="1" x14ac:dyDescent="0.25">
      <c r="A19" s="38">
        <v>14</v>
      </c>
      <c r="B19" s="38" t="s">
        <v>71</v>
      </c>
      <c r="C19" s="39" t="s">
        <v>47</v>
      </c>
      <c r="D19" s="22" t="s">
        <v>42</v>
      </c>
      <c r="E19" s="22" t="s">
        <v>42</v>
      </c>
      <c r="F19" s="22" t="s">
        <v>42</v>
      </c>
      <c r="G19" s="37" t="s">
        <v>42</v>
      </c>
      <c r="H19" s="44" t="s">
        <v>42</v>
      </c>
    </row>
    <row r="20" spans="1:8" s="41" customFormat="1" x14ac:dyDescent="0.25">
      <c r="A20" s="38">
        <v>15</v>
      </c>
      <c r="B20" s="38" t="s">
        <v>72</v>
      </c>
      <c r="C20" s="39" t="s">
        <v>47</v>
      </c>
      <c r="D20" s="22" t="s">
        <v>42</v>
      </c>
      <c r="E20" s="22" t="s">
        <v>42</v>
      </c>
      <c r="F20" s="22" t="s">
        <v>42</v>
      </c>
      <c r="G20" s="37" t="s">
        <v>42</v>
      </c>
      <c r="H20" s="44" t="s">
        <v>42</v>
      </c>
    </row>
    <row r="21" spans="1:8" s="41" customFormat="1" x14ac:dyDescent="0.25">
      <c r="A21" s="38">
        <v>16</v>
      </c>
      <c r="B21" s="38" t="s">
        <v>73</v>
      </c>
      <c r="C21" s="39" t="s">
        <v>47</v>
      </c>
      <c r="D21" s="22" t="s">
        <v>42</v>
      </c>
      <c r="E21" s="22" t="s">
        <v>42</v>
      </c>
      <c r="F21" s="22" t="s">
        <v>42</v>
      </c>
      <c r="G21" s="37" t="s">
        <v>42</v>
      </c>
      <c r="H21" s="44" t="s">
        <v>42</v>
      </c>
    </row>
    <row r="22" spans="1:8" s="41" customFormat="1" x14ac:dyDescent="0.25">
      <c r="A22" s="38">
        <v>17</v>
      </c>
      <c r="B22" s="38" t="s">
        <v>74</v>
      </c>
      <c r="C22" s="39" t="s">
        <v>47</v>
      </c>
      <c r="D22" s="22" t="s">
        <v>42</v>
      </c>
      <c r="E22" s="22" t="s">
        <v>42</v>
      </c>
      <c r="F22" s="22" t="s">
        <v>42</v>
      </c>
      <c r="G22" s="37" t="s">
        <v>42</v>
      </c>
      <c r="H22" s="44" t="s">
        <v>42</v>
      </c>
    </row>
    <row r="23" spans="1:8" s="41" customFormat="1" x14ac:dyDescent="0.25">
      <c r="A23" s="38">
        <v>18</v>
      </c>
      <c r="B23" s="38" t="s">
        <v>75</v>
      </c>
      <c r="C23" s="39" t="s">
        <v>47</v>
      </c>
      <c r="D23" s="22" t="s">
        <v>42</v>
      </c>
      <c r="E23" s="22" t="s">
        <v>42</v>
      </c>
      <c r="F23" s="22" t="s">
        <v>42</v>
      </c>
      <c r="G23" s="37" t="s">
        <v>42</v>
      </c>
      <c r="H23" s="44" t="s">
        <v>42</v>
      </c>
    </row>
    <row r="24" spans="1:8" s="41" customFormat="1" x14ac:dyDescent="0.25">
      <c r="A24" s="38">
        <v>19</v>
      </c>
      <c r="B24" s="38" t="s">
        <v>76</v>
      </c>
      <c r="C24" s="39" t="s">
        <v>47</v>
      </c>
      <c r="D24" s="22" t="s">
        <v>42</v>
      </c>
      <c r="E24" s="22" t="s">
        <v>42</v>
      </c>
      <c r="F24" s="22" t="s">
        <v>42</v>
      </c>
      <c r="G24" s="37" t="s">
        <v>42</v>
      </c>
      <c r="H24" s="44" t="s">
        <v>42</v>
      </c>
    </row>
    <row r="25" spans="1:8" s="41" customFormat="1" x14ac:dyDescent="0.25">
      <c r="A25" s="38">
        <v>20</v>
      </c>
      <c r="B25" s="38" t="s">
        <v>77</v>
      </c>
      <c r="C25" s="39" t="s">
        <v>47</v>
      </c>
      <c r="D25" s="22" t="s">
        <v>42</v>
      </c>
      <c r="E25" s="22" t="s">
        <v>42</v>
      </c>
      <c r="F25" s="22" t="s">
        <v>42</v>
      </c>
      <c r="G25" s="37" t="s">
        <v>42</v>
      </c>
      <c r="H25" s="44" t="s">
        <v>42</v>
      </c>
    </row>
    <row r="26" spans="1:8" s="41" customFormat="1" x14ac:dyDescent="0.25">
      <c r="A26" s="38">
        <v>21</v>
      </c>
      <c r="B26" s="38" t="s">
        <v>78</v>
      </c>
      <c r="C26" s="39" t="s">
        <v>47</v>
      </c>
      <c r="D26" s="22" t="s">
        <v>42</v>
      </c>
      <c r="E26" s="22" t="s">
        <v>42</v>
      </c>
      <c r="F26" s="22" t="s">
        <v>42</v>
      </c>
      <c r="G26" s="37" t="s">
        <v>42</v>
      </c>
      <c r="H26" s="44" t="s">
        <v>42</v>
      </c>
    </row>
    <row r="27" spans="1:8" s="11" customFormat="1" ht="15.75" x14ac:dyDescent="0.25">
      <c r="A27" s="8"/>
      <c r="B27" s="84" t="s">
        <v>49</v>
      </c>
      <c r="C27" s="85"/>
      <c r="D27" s="85"/>
      <c r="E27" s="85"/>
      <c r="F27" s="85"/>
      <c r="G27" s="85"/>
      <c r="H27" s="86"/>
    </row>
    <row r="28" spans="1:8" s="40" customFormat="1" x14ac:dyDescent="0.25">
      <c r="A28" s="38">
        <v>1</v>
      </c>
      <c r="B28" s="38" t="s">
        <v>59</v>
      </c>
      <c r="C28" s="39" t="s">
        <v>109</v>
      </c>
      <c r="D28" s="22">
        <v>0</v>
      </c>
      <c r="E28" s="22">
        <v>0</v>
      </c>
      <c r="F28" s="22">
        <v>0</v>
      </c>
      <c r="G28" s="37">
        <v>0</v>
      </c>
      <c r="H28" s="70" t="s">
        <v>114</v>
      </c>
    </row>
    <row r="29" spans="1:8" s="40" customFormat="1" x14ac:dyDescent="0.25">
      <c r="A29" s="38">
        <v>2</v>
      </c>
      <c r="B29" s="38" t="s">
        <v>60</v>
      </c>
      <c r="C29" s="39" t="s">
        <v>110</v>
      </c>
      <c r="D29" s="22">
        <v>0</v>
      </c>
      <c r="E29" s="22">
        <v>0</v>
      </c>
      <c r="F29" s="22">
        <v>0</v>
      </c>
      <c r="G29" s="37">
        <v>0</v>
      </c>
      <c r="H29" s="71"/>
    </row>
    <row r="30" spans="1:8" s="40" customFormat="1" x14ac:dyDescent="0.25">
      <c r="A30" s="42">
        <v>3</v>
      </c>
      <c r="B30" s="43" t="s">
        <v>61</v>
      </c>
      <c r="C30" s="39" t="s">
        <v>111</v>
      </c>
      <c r="D30" s="22">
        <v>0</v>
      </c>
      <c r="E30" s="22">
        <v>0</v>
      </c>
      <c r="F30" s="22">
        <v>0</v>
      </c>
      <c r="G30" s="37">
        <f>109500/1000/12/30</f>
        <v>0.30416666666666664</v>
      </c>
      <c r="H30" s="72"/>
    </row>
    <row r="31" spans="1:8" s="40" customFormat="1" x14ac:dyDescent="0.25">
      <c r="A31" s="38">
        <v>4</v>
      </c>
      <c r="B31" s="38" t="s">
        <v>63</v>
      </c>
      <c r="C31" s="39" t="s">
        <v>47</v>
      </c>
      <c r="D31" s="22" t="s">
        <v>42</v>
      </c>
      <c r="E31" s="22" t="s">
        <v>42</v>
      </c>
      <c r="F31" s="22" t="s">
        <v>42</v>
      </c>
      <c r="G31" s="37" t="s">
        <v>42</v>
      </c>
      <c r="H31" s="44" t="s">
        <v>42</v>
      </c>
    </row>
    <row r="32" spans="1:8" s="40" customFormat="1" x14ac:dyDescent="0.25">
      <c r="A32" s="38">
        <v>5</v>
      </c>
      <c r="B32" s="38" t="s">
        <v>64</v>
      </c>
      <c r="C32" s="39" t="s">
        <v>47</v>
      </c>
      <c r="D32" s="22" t="s">
        <v>42</v>
      </c>
      <c r="E32" s="22" t="s">
        <v>42</v>
      </c>
      <c r="F32" s="22" t="s">
        <v>42</v>
      </c>
      <c r="G32" s="37" t="s">
        <v>42</v>
      </c>
      <c r="H32" s="44" t="s">
        <v>42</v>
      </c>
    </row>
    <row r="33" spans="1:8" s="40" customFormat="1" x14ac:dyDescent="0.25">
      <c r="A33" s="38">
        <v>6</v>
      </c>
      <c r="B33" s="38" t="s">
        <v>62</v>
      </c>
      <c r="C33" s="39" t="s">
        <v>112</v>
      </c>
      <c r="D33" s="22">
        <v>0</v>
      </c>
      <c r="E33" s="22">
        <v>0</v>
      </c>
      <c r="F33" s="22">
        <v>0</v>
      </c>
      <c r="G33" s="37">
        <f>189180/1000/12/30</f>
        <v>0.52549999999999997</v>
      </c>
      <c r="H33" s="70" t="s">
        <v>114</v>
      </c>
    </row>
    <row r="34" spans="1:8" s="40" customFormat="1" x14ac:dyDescent="0.25">
      <c r="A34" s="77">
        <v>7</v>
      </c>
      <c r="B34" s="75" t="s">
        <v>65</v>
      </c>
      <c r="C34" s="39" t="s">
        <v>110</v>
      </c>
      <c r="D34" s="22">
        <v>0</v>
      </c>
      <c r="E34" s="22">
        <v>0</v>
      </c>
      <c r="F34" s="22">
        <v>0</v>
      </c>
      <c r="G34" s="37">
        <f>98000/1000/12/30</f>
        <v>0.2722222222222222</v>
      </c>
      <c r="H34" s="71"/>
    </row>
    <row r="35" spans="1:8" s="40" customFormat="1" x14ac:dyDescent="0.25">
      <c r="A35" s="78"/>
      <c r="B35" s="76"/>
      <c r="C35" s="39" t="s">
        <v>112</v>
      </c>
      <c r="D35" s="22">
        <v>0</v>
      </c>
      <c r="E35" s="22">
        <v>0</v>
      </c>
      <c r="F35" s="22">
        <v>0</v>
      </c>
      <c r="G35" s="37">
        <f>62050/1000/12/30</f>
        <v>0.1723611111111111</v>
      </c>
      <c r="H35" s="71"/>
    </row>
    <row r="36" spans="1:8" s="40" customFormat="1" x14ac:dyDescent="0.25">
      <c r="A36" s="42">
        <v>8</v>
      </c>
      <c r="B36" s="43" t="s">
        <v>66</v>
      </c>
      <c r="C36" s="39" t="s">
        <v>113</v>
      </c>
      <c r="D36" s="22">
        <v>0</v>
      </c>
      <c r="E36" s="22">
        <v>0</v>
      </c>
      <c r="F36" s="22">
        <v>0</v>
      </c>
      <c r="G36" s="37">
        <f>295127.83/1000/12/30</f>
        <v>0.81979952777777787</v>
      </c>
      <c r="H36" s="72"/>
    </row>
    <row r="37" spans="1:8" s="40" customFormat="1" x14ac:dyDescent="0.25">
      <c r="A37" s="38">
        <v>9</v>
      </c>
      <c r="B37" s="38" t="s">
        <v>67</v>
      </c>
      <c r="C37" s="39" t="s">
        <v>47</v>
      </c>
      <c r="D37" s="22" t="s">
        <v>42</v>
      </c>
      <c r="E37" s="22" t="s">
        <v>42</v>
      </c>
      <c r="F37" s="22" t="s">
        <v>42</v>
      </c>
      <c r="G37" s="37" t="s">
        <v>42</v>
      </c>
      <c r="H37" s="44" t="s">
        <v>42</v>
      </c>
    </row>
    <row r="38" spans="1:8" s="41" customFormat="1" x14ac:dyDescent="0.25">
      <c r="A38" s="38">
        <v>10</v>
      </c>
      <c r="B38" s="38" t="s">
        <v>68</v>
      </c>
      <c r="C38" s="39" t="s">
        <v>47</v>
      </c>
      <c r="D38" s="22" t="s">
        <v>42</v>
      </c>
      <c r="E38" s="22" t="s">
        <v>42</v>
      </c>
      <c r="F38" s="22" t="s">
        <v>42</v>
      </c>
      <c r="G38" s="37" t="s">
        <v>42</v>
      </c>
      <c r="H38" s="44" t="s">
        <v>42</v>
      </c>
    </row>
    <row r="39" spans="1:8" s="41" customFormat="1" x14ac:dyDescent="0.25">
      <c r="A39" s="38">
        <v>11</v>
      </c>
      <c r="B39" s="38" t="s">
        <v>79</v>
      </c>
      <c r="C39" s="39" t="s">
        <v>47</v>
      </c>
      <c r="D39" s="22" t="s">
        <v>42</v>
      </c>
      <c r="E39" s="22" t="s">
        <v>42</v>
      </c>
      <c r="F39" s="22" t="s">
        <v>42</v>
      </c>
      <c r="G39" s="37" t="s">
        <v>42</v>
      </c>
      <c r="H39" s="44" t="s">
        <v>42</v>
      </c>
    </row>
    <row r="40" spans="1:8" s="41" customFormat="1" x14ac:dyDescent="0.25">
      <c r="A40" s="38">
        <v>12</v>
      </c>
      <c r="B40" s="38" t="s">
        <v>69</v>
      </c>
      <c r="C40" s="39" t="s">
        <v>47</v>
      </c>
      <c r="D40" s="22" t="s">
        <v>42</v>
      </c>
      <c r="E40" s="22" t="s">
        <v>42</v>
      </c>
      <c r="F40" s="22" t="s">
        <v>42</v>
      </c>
      <c r="G40" s="37" t="s">
        <v>42</v>
      </c>
      <c r="H40" s="44" t="s">
        <v>42</v>
      </c>
    </row>
    <row r="41" spans="1:8" s="41" customFormat="1" x14ac:dyDescent="0.25">
      <c r="A41" s="38">
        <v>13</v>
      </c>
      <c r="B41" s="38" t="s">
        <v>70</v>
      </c>
      <c r="C41" s="39" t="s">
        <v>47</v>
      </c>
      <c r="D41" s="22" t="s">
        <v>42</v>
      </c>
      <c r="E41" s="22" t="s">
        <v>42</v>
      </c>
      <c r="F41" s="22" t="s">
        <v>42</v>
      </c>
      <c r="G41" s="37" t="s">
        <v>42</v>
      </c>
      <c r="H41" s="44" t="s">
        <v>42</v>
      </c>
    </row>
    <row r="42" spans="1:8" s="41" customFormat="1" x14ac:dyDescent="0.25">
      <c r="A42" s="38">
        <v>14</v>
      </c>
      <c r="B42" s="38" t="s">
        <v>71</v>
      </c>
      <c r="C42" s="39" t="s">
        <v>47</v>
      </c>
      <c r="D42" s="22" t="s">
        <v>42</v>
      </c>
      <c r="E42" s="22" t="s">
        <v>42</v>
      </c>
      <c r="F42" s="22" t="s">
        <v>42</v>
      </c>
      <c r="G42" s="37" t="s">
        <v>42</v>
      </c>
      <c r="H42" s="44" t="s">
        <v>42</v>
      </c>
    </row>
    <row r="43" spans="1:8" s="41" customFormat="1" x14ac:dyDescent="0.25">
      <c r="A43" s="38">
        <v>15</v>
      </c>
      <c r="B43" s="38" t="s">
        <v>72</v>
      </c>
      <c r="C43" s="39" t="s">
        <v>47</v>
      </c>
      <c r="D43" s="22" t="s">
        <v>42</v>
      </c>
      <c r="E43" s="22" t="s">
        <v>42</v>
      </c>
      <c r="F43" s="22" t="s">
        <v>42</v>
      </c>
      <c r="G43" s="37" t="s">
        <v>42</v>
      </c>
      <c r="H43" s="44" t="s">
        <v>42</v>
      </c>
    </row>
    <row r="44" spans="1:8" s="41" customFormat="1" x14ac:dyDescent="0.25">
      <c r="A44" s="38">
        <v>16</v>
      </c>
      <c r="B44" s="38" t="s">
        <v>73</v>
      </c>
      <c r="C44" s="39" t="s">
        <v>47</v>
      </c>
      <c r="D44" s="22" t="s">
        <v>42</v>
      </c>
      <c r="E44" s="22" t="s">
        <v>42</v>
      </c>
      <c r="F44" s="22" t="s">
        <v>42</v>
      </c>
      <c r="G44" s="37" t="s">
        <v>42</v>
      </c>
      <c r="H44" s="44" t="s">
        <v>42</v>
      </c>
    </row>
    <row r="45" spans="1:8" s="41" customFormat="1" x14ac:dyDescent="0.25">
      <c r="A45" s="38">
        <v>17</v>
      </c>
      <c r="B45" s="38" t="s">
        <v>74</v>
      </c>
      <c r="C45" s="39" t="s">
        <v>47</v>
      </c>
      <c r="D45" s="22" t="s">
        <v>42</v>
      </c>
      <c r="E45" s="22" t="s">
        <v>42</v>
      </c>
      <c r="F45" s="22" t="s">
        <v>42</v>
      </c>
      <c r="G45" s="37" t="s">
        <v>42</v>
      </c>
      <c r="H45" s="44" t="s">
        <v>42</v>
      </c>
    </row>
    <row r="46" spans="1:8" s="41" customFormat="1" x14ac:dyDescent="0.25">
      <c r="A46" s="38">
        <v>18</v>
      </c>
      <c r="B46" s="38" t="s">
        <v>75</v>
      </c>
      <c r="C46" s="39" t="s">
        <v>47</v>
      </c>
      <c r="D46" s="22" t="s">
        <v>42</v>
      </c>
      <c r="E46" s="22" t="s">
        <v>42</v>
      </c>
      <c r="F46" s="22" t="s">
        <v>42</v>
      </c>
      <c r="G46" s="37" t="s">
        <v>42</v>
      </c>
      <c r="H46" s="44" t="s">
        <v>42</v>
      </c>
    </row>
    <row r="47" spans="1:8" s="41" customFormat="1" x14ac:dyDescent="0.25">
      <c r="A47" s="38">
        <v>19</v>
      </c>
      <c r="B47" s="38" t="s">
        <v>76</v>
      </c>
      <c r="C47" s="39" t="s">
        <v>47</v>
      </c>
      <c r="D47" s="22" t="s">
        <v>42</v>
      </c>
      <c r="E47" s="22" t="s">
        <v>42</v>
      </c>
      <c r="F47" s="22" t="s">
        <v>42</v>
      </c>
      <c r="G47" s="37" t="s">
        <v>42</v>
      </c>
      <c r="H47" s="44" t="s">
        <v>42</v>
      </c>
    </row>
    <row r="48" spans="1:8" s="41" customFormat="1" x14ac:dyDescent="0.25">
      <c r="A48" s="38">
        <v>20</v>
      </c>
      <c r="B48" s="38" t="s">
        <v>77</v>
      </c>
      <c r="C48" s="39" t="s">
        <v>47</v>
      </c>
      <c r="D48" s="22" t="s">
        <v>42</v>
      </c>
      <c r="E48" s="22" t="s">
        <v>42</v>
      </c>
      <c r="F48" s="22" t="s">
        <v>42</v>
      </c>
      <c r="G48" s="37" t="s">
        <v>42</v>
      </c>
      <c r="H48" s="44" t="s">
        <v>42</v>
      </c>
    </row>
    <row r="49" spans="1:8" s="41" customFormat="1" x14ac:dyDescent="0.25">
      <c r="A49" s="38">
        <v>21</v>
      </c>
      <c r="B49" s="38" t="s">
        <v>78</v>
      </c>
      <c r="C49" s="39" t="s">
        <v>47</v>
      </c>
      <c r="D49" s="22" t="s">
        <v>42</v>
      </c>
      <c r="E49" s="22" t="s">
        <v>42</v>
      </c>
      <c r="F49" s="22" t="s">
        <v>42</v>
      </c>
      <c r="G49" s="37" t="s">
        <v>42</v>
      </c>
      <c r="H49" s="44" t="s">
        <v>42</v>
      </c>
    </row>
    <row r="50" spans="1:8" s="11" customFormat="1" ht="15.75" x14ac:dyDescent="0.25">
      <c r="A50" s="8"/>
      <c r="B50" s="84" t="s">
        <v>50</v>
      </c>
      <c r="C50" s="85"/>
      <c r="D50" s="85"/>
      <c r="E50" s="85"/>
      <c r="F50" s="85"/>
      <c r="G50" s="85"/>
      <c r="H50" s="86"/>
    </row>
    <row r="51" spans="1:8" s="40" customFormat="1" x14ac:dyDescent="0.25">
      <c r="A51" s="38">
        <v>1</v>
      </c>
      <c r="B51" s="38" t="s">
        <v>59</v>
      </c>
      <c r="C51" s="39" t="s">
        <v>109</v>
      </c>
      <c r="D51" s="22">
        <v>0</v>
      </c>
      <c r="E51" s="22">
        <v>0</v>
      </c>
      <c r="F51" s="22">
        <v>0</v>
      </c>
      <c r="G51" s="37">
        <v>0</v>
      </c>
      <c r="H51" s="70" t="s">
        <v>114</v>
      </c>
    </row>
    <row r="52" spans="1:8" s="40" customFormat="1" x14ac:dyDescent="0.25">
      <c r="A52" s="38">
        <v>2</v>
      </c>
      <c r="B52" s="38" t="s">
        <v>60</v>
      </c>
      <c r="C52" s="39" t="s">
        <v>110</v>
      </c>
      <c r="D52" s="22">
        <v>0</v>
      </c>
      <c r="E52" s="22">
        <v>0</v>
      </c>
      <c r="F52" s="22">
        <v>0</v>
      </c>
      <c r="G52" s="37">
        <v>0</v>
      </c>
      <c r="H52" s="71"/>
    </row>
    <row r="53" spans="1:8" s="40" customFormat="1" x14ac:dyDescent="0.25">
      <c r="A53" s="42">
        <v>3</v>
      </c>
      <c r="B53" s="43" t="s">
        <v>61</v>
      </c>
      <c r="C53" s="39" t="s">
        <v>111</v>
      </c>
      <c r="D53" s="22">
        <v>0</v>
      </c>
      <c r="E53" s="22">
        <v>0</v>
      </c>
      <c r="F53" s="22">
        <v>0</v>
      </c>
      <c r="G53" s="37">
        <f>109500/1000/12/30</f>
        <v>0.30416666666666664</v>
      </c>
      <c r="H53" s="72"/>
    </row>
    <row r="54" spans="1:8" s="40" customFormat="1" x14ac:dyDescent="0.25">
      <c r="A54" s="38">
        <v>4</v>
      </c>
      <c r="B54" s="38" t="s">
        <v>63</v>
      </c>
      <c r="C54" s="39" t="s">
        <v>47</v>
      </c>
      <c r="D54" s="22" t="s">
        <v>42</v>
      </c>
      <c r="E54" s="22" t="s">
        <v>42</v>
      </c>
      <c r="F54" s="22" t="s">
        <v>42</v>
      </c>
      <c r="G54" s="37" t="s">
        <v>42</v>
      </c>
      <c r="H54" s="44" t="s">
        <v>42</v>
      </c>
    </row>
    <row r="55" spans="1:8" s="40" customFormat="1" x14ac:dyDescent="0.25">
      <c r="A55" s="38">
        <v>5</v>
      </c>
      <c r="B55" s="38" t="s">
        <v>64</v>
      </c>
      <c r="C55" s="39" t="s">
        <v>47</v>
      </c>
      <c r="D55" s="22" t="s">
        <v>42</v>
      </c>
      <c r="E55" s="22" t="s">
        <v>42</v>
      </c>
      <c r="F55" s="22" t="s">
        <v>42</v>
      </c>
      <c r="G55" s="37" t="s">
        <v>42</v>
      </c>
      <c r="H55" s="44" t="s">
        <v>42</v>
      </c>
    </row>
    <row r="56" spans="1:8" s="40" customFormat="1" x14ac:dyDescent="0.25">
      <c r="A56" s="38">
        <v>6</v>
      </c>
      <c r="B56" s="38" t="s">
        <v>62</v>
      </c>
      <c r="C56" s="39" t="s">
        <v>112</v>
      </c>
      <c r="D56" s="22">
        <v>0</v>
      </c>
      <c r="E56" s="22">
        <v>0</v>
      </c>
      <c r="F56" s="22">
        <v>0</v>
      </c>
      <c r="G56" s="37">
        <f>189180/1000/12/30</f>
        <v>0.52549999999999997</v>
      </c>
      <c r="H56" s="70" t="s">
        <v>114</v>
      </c>
    </row>
    <row r="57" spans="1:8" s="40" customFormat="1" x14ac:dyDescent="0.25">
      <c r="A57" s="77">
        <v>7</v>
      </c>
      <c r="B57" s="75" t="s">
        <v>65</v>
      </c>
      <c r="C57" s="39" t="s">
        <v>110</v>
      </c>
      <c r="D57" s="22">
        <v>0</v>
      </c>
      <c r="E57" s="22">
        <v>0</v>
      </c>
      <c r="F57" s="22">
        <v>0</v>
      </c>
      <c r="G57" s="37">
        <f>98000/1000/12/30</f>
        <v>0.2722222222222222</v>
      </c>
      <c r="H57" s="71"/>
    </row>
    <row r="58" spans="1:8" s="40" customFormat="1" x14ac:dyDescent="0.25">
      <c r="A58" s="78"/>
      <c r="B58" s="76"/>
      <c r="C58" s="39" t="s">
        <v>112</v>
      </c>
      <c r="D58" s="22">
        <v>0</v>
      </c>
      <c r="E58" s="22">
        <v>0</v>
      </c>
      <c r="F58" s="22">
        <v>0</v>
      </c>
      <c r="G58" s="37">
        <f>62050/1000/12/30</f>
        <v>0.1723611111111111</v>
      </c>
      <c r="H58" s="71"/>
    </row>
    <row r="59" spans="1:8" s="40" customFormat="1" x14ac:dyDescent="0.25">
      <c r="A59" s="42">
        <v>8</v>
      </c>
      <c r="B59" s="43" t="s">
        <v>66</v>
      </c>
      <c r="C59" s="39" t="s">
        <v>113</v>
      </c>
      <c r="D59" s="22">
        <v>0</v>
      </c>
      <c r="E59" s="22">
        <v>0</v>
      </c>
      <c r="F59" s="22">
        <v>0</v>
      </c>
      <c r="G59" s="37">
        <f>295127.83/1000/12/30</f>
        <v>0.81979952777777787</v>
      </c>
      <c r="H59" s="72"/>
    </row>
    <row r="60" spans="1:8" s="40" customFormat="1" x14ac:dyDescent="0.25">
      <c r="A60" s="38">
        <v>9</v>
      </c>
      <c r="B60" s="38" t="s">
        <v>67</v>
      </c>
      <c r="C60" s="39" t="s">
        <v>47</v>
      </c>
      <c r="D60" s="22" t="s">
        <v>42</v>
      </c>
      <c r="E60" s="22" t="s">
        <v>42</v>
      </c>
      <c r="F60" s="22" t="s">
        <v>42</v>
      </c>
      <c r="G60" s="37" t="s">
        <v>42</v>
      </c>
      <c r="H60" s="44" t="s">
        <v>42</v>
      </c>
    </row>
    <row r="61" spans="1:8" s="41" customFormat="1" x14ac:dyDescent="0.25">
      <c r="A61" s="38">
        <v>10</v>
      </c>
      <c r="B61" s="38" t="s">
        <v>68</v>
      </c>
      <c r="C61" s="39" t="s">
        <v>47</v>
      </c>
      <c r="D61" s="22" t="s">
        <v>42</v>
      </c>
      <c r="E61" s="22" t="s">
        <v>42</v>
      </c>
      <c r="F61" s="22" t="s">
        <v>42</v>
      </c>
      <c r="G61" s="37" t="s">
        <v>42</v>
      </c>
      <c r="H61" s="44" t="s">
        <v>42</v>
      </c>
    </row>
    <row r="62" spans="1:8" s="41" customFormat="1" x14ac:dyDescent="0.25">
      <c r="A62" s="38">
        <v>11</v>
      </c>
      <c r="B62" s="38" t="s">
        <v>79</v>
      </c>
      <c r="C62" s="39" t="s">
        <v>47</v>
      </c>
      <c r="D62" s="22" t="s">
        <v>42</v>
      </c>
      <c r="E62" s="22" t="s">
        <v>42</v>
      </c>
      <c r="F62" s="22" t="s">
        <v>42</v>
      </c>
      <c r="G62" s="37" t="s">
        <v>42</v>
      </c>
      <c r="H62" s="44" t="s">
        <v>42</v>
      </c>
    </row>
    <row r="63" spans="1:8" s="41" customFormat="1" x14ac:dyDescent="0.25">
      <c r="A63" s="38">
        <v>12</v>
      </c>
      <c r="B63" s="38" t="s">
        <v>69</v>
      </c>
      <c r="C63" s="39" t="s">
        <v>47</v>
      </c>
      <c r="D63" s="22" t="s">
        <v>42</v>
      </c>
      <c r="E63" s="22" t="s">
        <v>42</v>
      </c>
      <c r="F63" s="22" t="s">
        <v>42</v>
      </c>
      <c r="G63" s="37" t="s">
        <v>42</v>
      </c>
      <c r="H63" s="44" t="s">
        <v>42</v>
      </c>
    </row>
    <row r="64" spans="1:8" s="41" customFormat="1" x14ac:dyDescent="0.25">
      <c r="A64" s="38">
        <v>13</v>
      </c>
      <c r="B64" s="38" t="s">
        <v>70</v>
      </c>
      <c r="C64" s="39" t="s">
        <v>47</v>
      </c>
      <c r="D64" s="22" t="s">
        <v>42</v>
      </c>
      <c r="E64" s="22" t="s">
        <v>42</v>
      </c>
      <c r="F64" s="22" t="s">
        <v>42</v>
      </c>
      <c r="G64" s="37" t="s">
        <v>42</v>
      </c>
      <c r="H64" s="44" t="s">
        <v>42</v>
      </c>
    </row>
    <row r="65" spans="1:8" s="41" customFormat="1" x14ac:dyDescent="0.25">
      <c r="A65" s="38">
        <v>14</v>
      </c>
      <c r="B65" s="38" t="s">
        <v>71</v>
      </c>
      <c r="C65" s="39" t="s">
        <v>47</v>
      </c>
      <c r="D65" s="22" t="s">
        <v>42</v>
      </c>
      <c r="E65" s="22" t="s">
        <v>42</v>
      </c>
      <c r="F65" s="22" t="s">
        <v>42</v>
      </c>
      <c r="G65" s="37" t="s">
        <v>42</v>
      </c>
      <c r="H65" s="44" t="s">
        <v>42</v>
      </c>
    </row>
    <row r="66" spans="1:8" s="41" customFormat="1" x14ac:dyDescent="0.25">
      <c r="A66" s="38">
        <v>15</v>
      </c>
      <c r="B66" s="38" t="s">
        <v>72</v>
      </c>
      <c r="C66" s="39" t="s">
        <v>47</v>
      </c>
      <c r="D66" s="22" t="s">
        <v>42</v>
      </c>
      <c r="E66" s="22" t="s">
        <v>42</v>
      </c>
      <c r="F66" s="22" t="s">
        <v>42</v>
      </c>
      <c r="G66" s="37" t="s">
        <v>42</v>
      </c>
      <c r="H66" s="44" t="s">
        <v>42</v>
      </c>
    </row>
    <row r="67" spans="1:8" s="41" customFormat="1" x14ac:dyDescent="0.25">
      <c r="A67" s="38">
        <v>16</v>
      </c>
      <c r="B67" s="38" t="s">
        <v>73</v>
      </c>
      <c r="C67" s="39" t="s">
        <v>47</v>
      </c>
      <c r="D67" s="22" t="s">
        <v>42</v>
      </c>
      <c r="E67" s="22" t="s">
        <v>42</v>
      </c>
      <c r="F67" s="22" t="s">
        <v>42</v>
      </c>
      <c r="G67" s="37" t="s">
        <v>42</v>
      </c>
      <c r="H67" s="44" t="s">
        <v>42</v>
      </c>
    </row>
    <row r="68" spans="1:8" s="41" customFormat="1" x14ac:dyDescent="0.25">
      <c r="A68" s="38">
        <v>17</v>
      </c>
      <c r="B68" s="38" t="s">
        <v>74</v>
      </c>
      <c r="C68" s="39" t="s">
        <v>47</v>
      </c>
      <c r="D68" s="22" t="s">
        <v>42</v>
      </c>
      <c r="E68" s="22" t="s">
        <v>42</v>
      </c>
      <c r="F68" s="22" t="s">
        <v>42</v>
      </c>
      <c r="G68" s="37" t="s">
        <v>42</v>
      </c>
      <c r="H68" s="44" t="s">
        <v>42</v>
      </c>
    </row>
    <row r="69" spans="1:8" s="41" customFormat="1" x14ac:dyDescent="0.25">
      <c r="A69" s="38">
        <v>18</v>
      </c>
      <c r="B69" s="38" t="s">
        <v>75</v>
      </c>
      <c r="C69" s="39" t="s">
        <v>47</v>
      </c>
      <c r="D69" s="22" t="s">
        <v>42</v>
      </c>
      <c r="E69" s="22" t="s">
        <v>42</v>
      </c>
      <c r="F69" s="22" t="s">
        <v>42</v>
      </c>
      <c r="G69" s="37" t="s">
        <v>42</v>
      </c>
      <c r="H69" s="44" t="s">
        <v>42</v>
      </c>
    </row>
    <row r="70" spans="1:8" s="41" customFormat="1" x14ac:dyDescent="0.25">
      <c r="A70" s="38">
        <v>19</v>
      </c>
      <c r="B70" s="38" t="s">
        <v>76</v>
      </c>
      <c r="C70" s="39" t="s">
        <v>47</v>
      </c>
      <c r="D70" s="22" t="s">
        <v>42</v>
      </c>
      <c r="E70" s="22" t="s">
        <v>42</v>
      </c>
      <c r="F70" s="22" t="s">
        <v>42</v>
      </c>
      <c r="G70" s="37" t="s">
        <v>42</v>
      </c>
      <c r="H70" s="44" t="s">
        <v>42</v>
      </c>
    </row>
    <row r="71" spans="1:8" s="41" customFormat="1" x14ac:dyDescent="0.25">
      <c r="A71" s="38">
        <v>20</v>
      </c>
      <c r="B71" s="38" t="s">
        <v>77</v>
      </c>
      <c r="C71" s="39" t="s">
        <v>47</v>
      </c>
      <c r="D71" s="22" t="s">
        <v>42</v>
      </c>
      <c r="E71" s="22" t="s">
        <v>42</v>
      </c>
      <c r="F71" s="22" t="s">
        <v>42</v>
      </c>
      <c r="G71" s="37" t="s">
        <v>42</v>
      </c>
      <c r="H71" s="44" t="s">
        <v>42</v>
      </c>
    </row>
    <row r="72" spans="1:8" s="41" customFormat="1" x14ac:dyDescent="0.25">
      <c r="A72" s="38">
        <v>21</v>
      </c>
      <c r="B72" s="38" t="s">
        <v>78</v>
      </c>
      <c r="C72" s="39" t="s">
        <v>47</v>
      </c>
      <c r="D72" s="22" t="s">
        <v>42</v>
      </c>
      <c r="E72" s="22" t="s">
        <v>42</v>
      </c>
      <c r="F72" s="22" t="s">
        <v>42</v>
      </c>
      <c r="G72" s="37" t="s">
        <v>42</v>
      </c>
      <c r="H72" s="44" t="s">
        <v>42</v>
      </c>
    </row>
    <row r="73" spans="1:8" s="11" customFormat="1" ht="15.75" x14ac:dyDescent="0.25">
      <c r="A73" s="8"/>
      <c r="B73" s="84" t="s">
        <v>51</v>
      </c>
      <c r="C73" s="85"/>
      <c r="D73" s="85"/>
      <c r="E73" s="85"/>
      <c r="F73" s="85"/>
      <c r="G73" s="85"/>
      <c r="H73" s="86"/>
    </row>
    <row r="74" spans="1:8" s="40" customFormat="1" x14ac:dyDescent="0.25">
      <c r="A74" s="38">
        <v>1</v>
      </c>
      <c r="B74" s="38" t="s">
        <v>59</v>
      </c>
      <c r="C74" s="39" t="s">
        <v>109</v>
      </c>
      <c r="D74" s="22">
        <v>0</v>
      </c>
      <c r="E74" s="22">
        <v>0</v>
      </c>
      <c r="F74" s="22">
        <v>0</v>
      </c>
      <c r="G74" s="37">
        <v>0</v>
      </c>
      <c r="H74" s="70" t="s">
        <v>114</v>
      </c>
    </row>
    <row r="75" spans="1:8" s="40" customFormat="1" x14ac:dyDescent="0.25">
      <c r="A75" s="38">
        <v>2</v>
      </c>
      <c r="B75" s="38" t="s">
        <v>60</v>
      </c>
      <c r="C75" s="39" t="s">
        <v>110</v>
      </c>
      <c r="D75" s="22">
        <v>0</v>
      </c>
      <c r="E75" s="22">
        <v>0</v>
      </c>
      <c r="F75" s="22">
        <v>0</v>
      </c>
      <c r="G75" s="37">
        <v>0</v>
      </c>
      <c r="H75" s="71"/>
    </row>
    <row r="76" spans="1:8" s="40" customFormat="1" x14ac:dyDescent="0.25">
      <c r="A76" s="42">
        <v>3</v>
      </c>
      <c r="B76" s="43" t="s">
        <v>61</v>
      </c>
      <c r="C76" s="39" t="s">
        <v>111</v>
      </c>
      <c r="D76" s="22">
        <v>0</v>
      </c>
      <c r="E76" s="22">
        <v>0</v>
      </c>
      <c r="F76" s="22">
        <v>0</v>
      </c>
      <c r="G76" s="37">
        <f>109500/1000/12/30</f>
        <v>0.30416666666666664</v>
      </c>
      <c r="H76" s="72"/>
    </row>
    <row r="77" spans="1:8" s="40" customFormat="1" x14ac:dyDescent="0.25">
      <c r="A77" s="38">
        <v>4</v>
      </c>
      <c r="B77" s="38" t="s">
        <v>63</v>
      </c>
      <c r="C77" s="39" t="s">
        <v>47</v>
      </c>
      <c r="D77" s="22" t="s">
        <v>42</v>
      </c>
      <c r="E77" s="22" t="s">
        <v>42</v>
      </c>
      <c r="F77" s="22" t="s">
        <v>42</v>
      </c>
      <c r="G77" s="37" t="s">
        <v>42</v>
      </c>
      <c r="H77" s="44" t="s">
        <v>42</v>
      </c>
    </row>
    <row r="78" spans="1:8" s="40" customFormat="1" x14ac:dyDescent="0.25">
      <c r="A78" s="38">
        <v>5</v>
      </c>
      <c r="B78" s="38" t="s">
        <v>64</v>
      </c>
      <c r="C78" s="39" t="s">
        <v>47</v>
      </c>
      <c r="D78" s="22" t="s">
        <v>42</v>
      </c>
      <c r="E78" s="22" t="s">
        <v>42</v>
      </c>
      <c r="F78" s="22" t="s">
        <v>42</v>
      </c>
      <c r="G78" s="37" t="s">
        <v>42</v>
      </c>
      <c r="H78" s="44" t="s">
        <v>42</v>
      </c>
    </row>
    <row r="79" spans="1:8" s="40" customFormat="1" x14ac:dyDescent="0.25">
      <c r="A79" s="38">
        <v>6</v>
      </c>
      <c r="B79" s="38" t="s">
        <v>62</v>
      </c>
      <c r="C79" s="39" t="s">
        <v>112</v>
      </c>
      <c r="D79" s="22">
        <v>0</v>
      </c>
      <c r="E79" s="22">
        <v>0</v>
      </c>
      <c r="F79" s="22">
        <v>0</v>
      </c>
      <c r="G79" s="37">
        <f>189180/1000/12/30</f>
        <v>0.52549999999999997</v>
      </c>
      <c r="H79" s="70" t="s">
        <v>114</v>
      </c>
    </row>
    <row r="80" spans="1:8" s="40" customFormat="1" x14ac:dyDescent="0.25">
      <c r="A80" s="77">
        <v>7</v>
      </c>
      <c r="B80" s="75" t="s">
        <v>65</v>
      </c>
      <c r="C80" s="39" t="s">
        <v>110</v>
      </c>
      <c r="D80" s="22">
        <v>0</v>
      </c>
      <c r="E80" s="22">
        <v>0</v>
      </c>
      <c r="F80" s="22">
        <v>0</v>
      </c>
      <c r="G80" s="37">
        <f>98000/1000/12/30</f>
        <v>0.2722222222222222</v>
      </c>
      <c r="H80" s="71"/>
    </row>
    <row r="81" spans="1:8" s="40" customFormat="1" x14ac:dyDescent="0.25">
      <c r="A81" s="78"/>
      <c r="B81" s="76"/>
      <c r="C81" s="39" t="s">
        <v>112</v>
      </c>
      <c r="D81" s="22">
        <v>0</v>
      </c>
      <c r="E81" s="22">
        <v>0</v>
      </c>
      <c r="F81" s="22">
        <v>0</v>
      </c>
      <c r="G81" s="37">
        <f>62050/1000/12/30</f>
        <v>0.1723611111111111</v>
      </c>
      <c r="H81" s="71"/>
    </row>
    <row r="82" spans="1:8" s="40" customFormat="1" x14ac:dyDescent="0.25">
      <c r="A82" s="42">
        <v>8</v>
      </c>
      <c r="B82" s="43" t="s">
        <v>66</v>
      </c>
      <c r="C82" s="39" t="s">
        <v>113</v>
      </c>
      <c r="D82" s="22">
        <v>0</v>
      </c>
      <c r="E82" s="22">
        <v>0</v>
      </c>
      <c r="F82" s="22">
        <v>0</v>
      </c>
      <c r="G82" s="37">
        <f>295127.83/1000/12/30</f>
        <v>0.81979952777777787</v>
      </c>
      <c r="H82" s="72"/>
    </row>
    <row r="83" spans="1:8" s="40" customFormat="1" x14ac:dyDescent="0.25">
      <c r="A83" s="38">
        <v>9</v>
      </c>
      <c r="B83" s="38" t="s">
        <v>67</v>
      </c>
      <c r="C83" s="39" t="s">
        <v>47</v>
      </c>
      <c r="D83" s="22" t="s">
        <v>42</v>
      </c>
      <c r="E83" s="22" t="s">
        <v>42</v>
      </c>
      <c r="F83" s="22" t="s">
        <v>42</v>
      </c>
      <c r="G83" s="37" t="s">
        <v>42</v>
      </c>
      <c r="H83" s="44" t="s">
        <v>42</v>
      </c>
    </row>
    <row r="84" spans="1:8" s="41" customFormat="1" x14ac:dyDescent="0.25">
      <c r="A84" s="38">
        <v>10</v>
      </c>
      <c r="B84" s="38" t="s">
        <v>68</v>
      </c>
      <c r="C84" s="39" t="s">
        <v>47</v>
      </c>
      <c r="D84" s="22" t="s">
        <v>42</v>
      </c>
      <c r="E84" s="22" t="s">
        <v>42</v>
      </c>
      <c r="F84" s="22" t="s">
        <v>42</v>
      </c>
      <c r="G84" s="37" t="s">
        <v>42</v>
      </c>
      <c r="H84" s="44" t="s">
        <v>42</v>
      </c>
    </row>
    <row r="85" spans="1:8" s="41" customFormat="1" x14ac:dyDescent="0.25">
      <c r="A85" s="38">
        <v>11</v>
      </c>
      <c r="B85" s="38" t="s">
        <v>79</v>
      </c>
      <c r="C85" s="39" t="s">
        <v>47</v>
      </c>
      <c r="D85" s="22" t="s">
        <v>42</v>
      </c>
      <c r="E85" s="22" t="s">
        <v>42</v>
      </c>
      <c r="F85" s="22" t="s">
        <v>42</v>
      </c>
      <c r="G85" s="37" t="s">
        <v>42</v>
      </c>
      <c r="H85" s="44" t="s">
        <v>42</v>
      </c>
    </row>
    <row r="86" spans="1:8" s="41" customFormat="1" x14ac:dyDescent="0.25">
      <c r="A86" s="38">
        <v>12</v>
      </c>
      <c r="B86" s="38" t="s">
        <v>69</v>
      </c>
      <c r="C86" s="39" t="s">
        <v>47</v>
      </c>
      <c r="D86" s="22" t="s">
        <v>42</v>
      </c>
      <c r="E86" s="22" t="s">
        <v>42</v>
      </c>
      <c r="F86" s="22" t="s">
        <v>42</v>
      </c>
      <c r="G86" s="37" t="s">
        <v>42</v>
      </c>
      <c r="H86" s="44" t="s">
        <v>42</v>
      </c>
    </row>
    <row r="87" spans="1:8" s="41" customFormat="1" x14ac:dyDescent="0.25">
      <c r="A87" s="38">
        <v>13</v>
      </c>
      <c r="B87" s="38" t="s">
        <v>70</v>
      </c>
      <c r="C87" s="39" t="s">
        <v>47</v>
      </c>
      <c r="D87" s="22" t="s">
        <v>42</v>
      </c>
      <c r="E87" s="22" t="s">
        <v>42</v>
      </c>
      <c r="F87" s="22" t="s">
        <v>42</v>
      </c>
      <c r="G87" s="37" t="s">
        <v>42</v>
      </c>
      <c r="H87" s="44" t="s">
        <v>42</v>
      </c>
    </row>
    <row r="88" spans="1:8" s="41" customFormat="1" x14ac:dyDescent="0.25">
      <c r="A88" s="38">
        <v>14</v>
      </c>
      <c r="B88" s="38" t="s">
        <v>71</v>
      </c>
      <c r="C88" s="39" t="s">
        <v>47</v>
      </c>
      <c r="D88" s="22" t="s">
        <v>42</v>
      </c>
      <c r="E88" s="22" t="s">
        <v>42</v>
      </c>
      <c r="F88" s="22" t="s">
        <v>42</v>
      </c>
      <c r="G88" s="37" t="s">
        <v>42</v>
      </c>
      <c r="H88" s="44" t="s">
        <v>42</v>
      </c>
    </row>
    <row r="89" spans="1:8" s="41" customFormat="1" x14ac:dyDescent="0.25">
      <c r="A89" s="38">
        <v>15</v>
      </c>
      <c r="B89" s="38" t="s">
        <v>72</v>
      </c>
      <c r="C89" s="39" t="s">
        <v>47</v>
      </c>
      <c r="D89" s="22" t="s">
        <v>42</v>
      </c>
      <c r="E89" s="22" t="s">
        <v>42</v>
      </c>
      <c r="F89" s="22" t="s">
        <v>42</v>
      </c>
      <c r="G89" s="37" t="s">
        <v>42</v>
      </c>
      <c r="H89" s="44" t="s">
        <v>42</v>
      </c>
    </row>
    <row r="90" spans="1:8" s="41" customFormat="1" x14ac:dyDescent="0.25">
      <c r="A90" s="38">
        <v>16</v>
      </c>
      <c r="B90" s="38" t="s">
        <v>73</v>
      </c>
      <c r="C90" s="39" t="s">
        <v>47</v>
      </c>
      <c r="D90" s="22" t="s">
        <v>42</v>
      </c>
      <c r="E90" s="22" t="s">
        <v>42</v>
      </c>
      <c r="F90" s="22" t="s">
        <v>42</v>
      </c>
      <c r="G90" s="37" t="s">
        <v>42</v>
      </c>
      <c r="H90" s="44" t="s">
        <v>42</v>
      </c>
    </row>
    <row r="91" spans="1:8" s="41" customFormat="1" x14ac:dyDescent="0.25">
      <c r="A91" s="38">
        <v>17</v>
      </c>
      <c r="B91" s="38" t="s">
        <v>74</v>
      </c>
      <c r="C91" s="39" t="s">
        <v>47</v>
      </c>
      <c r="D91" s="22" t="s">
        <v>42</v>
      </c>
      <c r="E91" s="22" t="s">
        <v>42</v>
      </c>
      <c r="F91" s="22" t="s">
        <v>42</v>
      </c>
      <c r="G91" s="37" t="s">
        <v>42</v>
      </c>
      <c r="H91" s="44" t="s">
        <v>42</v>
      </c>
    </row>
    <row r="92" spans="1:8" s="41" customFormat="1" x14ac:dyDescent="0.25">
      <c r="A92" s="38">
        <v>18</v>
      </c>
      <c r="B92" s="38" t="s">
        <v>75</v>
      </c>
      <c r="C92" s="39" t="s">
        <v>47</v>
      </c>
      <c r="D92" s="22" t="s">
        <v>42</v>
      </c>
      <c r="E92" s="22" t="s">
        <v>42</v>
      </c>
      <c r="F92" s="22" t="s">
        <v>42</v>
      </c>
      <c r="G92" s="37" t="s">
        <v>42</v>
      </c>
      <c r="H92" s="44" t="s">
        <v>42</v>
      </c>
    </row>
    <row r="93" spans="1:8" s="41" customFormat="1" x14ac:dyDescent="0.25">
      <c r="A93" s="38">
        <v>19</v>
      </c>
      <c r="B93" s="38" t="s">
        <v>76</v>
      </c>
      <c r="C93" s="39" t="s">
        <v>47</v>
      </c>
      <c r="D93" s="22" t="s">
        <v>42</v>
      </c>
      <c r="E93" s="22" t="s">
        <v>42</v>
      </c>
      <c r="F93" s="22" t="s">
        <v>42</v>
      </c>
      <c r="G93" s="37" t="s">
        <v>42</v>
      </c>
      <c r="H93" s="44" t="s">
        <v>42</v>
      </c>
    </row>
    <row r="94" spans="1:8" s="41" customFormat="1" x14ac:dyDescent="0.25">
      <c r="A94" s="38">
        <v>20</v>
      </c>
      <c r="B94" s="38" t="s">
        <v>77</v>
      </c>
      <c r="C94" s="39" t="s">
        <v>47</v>
      </c>
      <c r="D94" s="22" t="s">
        <v>42</v>
      </c>
      <c r="E94" s="22" t="s">
        <v>42</v>
      </c>
      <c r="F94" s="22" t="s">
        <v>42</v>
      </c>
      <c r="G94" s="37" t="s">
        <v>42</v>
      </c>
      <c r="H94" s="44" t="s">
        <v>42</v>
      </c>
    </row>
    <row r="95" spans="1:8" s="41" customFormat="1" x14ac:dyDescent="0.25">
      <c r="A95" s="38">
        <v>21</v>
      </c>
      <c r="B95" s="38" t="s">
        <v>78</v>
      </c>
      <c r="C95" s="39" t="s">
        <v>47</v>
      </c>
      <c r="D95" s="22" t="s">
        <v>42</v>
      </c>
      <c r="E95" s="22" t="s">
        <v>42</v>
      </c>
      <c r="F95" s="22" t="s">
        <v>42</v>
      </c>
      <c r="G95" s="37" t="s">
        <v>42</v>
      </c>
      <c r="H95" s="44" t="s">
        <v>42</v>
      </c>
    </row>
    <row r="96" spans="1:8" s="11" customFormat="1" ht="15.75" x14ac:dyDescent="0.25">
      <c r="A96" s="8"/>
      <c r="B96" s="84" t="s">
        <v>52</v>
      </c>
      <c r="C96" s="85"/>
      <c r="D96" s="85"/>
      <c r="E96" s="85"/>
      <c r="F96" s="85"/>
      <c r="G96" s="85"/>
      <c r="H96" s="86"/>
    </row>
    <row r="97" spans="1:8" s="40" customFormat="1" x14ac:dyDescent="0.25">
      <c r="A97" s="38">
        <v>1</v>
      </c>
      <c r="B97" s="38" t="s">
        <v>59</v>
      </c>
      <c r="C97" s="39" t="s">
        <v>109</v>
      </c>
      <c r="D97" s="22">
        <v>0</v>
      </c>
      <c r="E97" s="22">
        <v>0</v>
      </c>
      <c r="F97" s="22">
        <v>0</v>
      </c>
      <c r="G97" s="37">
        <v>0</v>
      </c>
      <c r="H97" s="70" t="s">
        <v>114</v>
      </c>
    </row>
    <row r="98" spans="1:8" s="40" customFormat="1" x14ac:dyDescent="0.25">
      <c r="A98" s="38">
        <v>2</v>
      </c>
      <c r="B98" s="38" t="s">
        <v>60</v>
      </c>
      <c r="C98" s="39" t="s">
        <v>110</v>
      </c>
      <c r="D98" s="22">
        <v>0</v>
      </c>
      <c r="E98" s="22">
        <v>0</v>
      </c>
      <c r="F98" s="22">
        <v>0</v>
      </c>
      <c r="G98" s="37">
        <v>0</v>
      </c>
      <c r="H98" s="71"/>
    </row>
    <row r="99" spans="1:8" s="40" customFormat="1" x14ac:dyDescent="0.25">
      <c r="A99" s="42">
        <v>3</v>
      </c>
      <c r="B99" s="43" t="s">
        <v>61</v>
      </c>
      <c r="C99" s="39" t="s">
        <v>111</v>
      </c>
      <c r="D99" s="22">
        <v>0</v>
      </c>
      <c r="E99" s="22">
        <v>0</v>
      </c>
      <c r="F99" s="22">
        <v>0</v>
      </c>
      <c r="G99" s="37">
        <f>109500/1000/12/30</f>
        <v>0.30416666666666664</v>
      </c>
      <c r="H99" s="72"/>
    </row>
    <row r="100" spans="1:8" s="40" customFormat="1" x14ac:dyDescent="0.25">
      <c r="A100" s="38">
        <v>4</v>
      </c>
      <c r="B100" s="38" t="s">
        <v>63</v>
      </c>
      <c r="C100" s="39" t="s">
        <v>47</v>
      </c>
      <c r="D100" s="22" t="s">
        <v>42</v>
      </c>
      <c r="E100" s="22" t="s">
        <v>42</v>
      </c>
      <c r="F100" s="22" t="s">
        <v>42</v>
      </c>
      <c r="G100" s="37" t="s">
        <v>42</v>
      </c>
      <c r="H100" s="44" t="s">
        <v>42</v>
      </c>
    </row>
    <row r="101" spans="1:8" s="40" customFormat="1" x14ac:dyDescent="0.25">
      <c r="A101" s="38">
        <v>5</v>
      </c>
      <c r="B101" s="38" t="s">
        <v>64</v>
      </c>
      <c r="C101" s="39" t="s">
        <v>47</v>
      </c>
      <c r="D101" s="22" t="s">
        <v>42</v>
      </c>
      <c r="E101" s="22" t="s">
        <v>42</v>
      </c>
      <c r="F101" s="22" t="s">
        <v>42</v>
      </c>
      <c r="G101" s="37" t="s">
        <v>42</v>
      </c>
      <c r="H101" s="44" t="s">
        <v>42</v>
      </c>
    </row>
    <row r="102" spans="1:8" s="40" customFormat="1" x14ac:dyDescent="0.25">
      <c r="A102" s="38">
        <v>6</v>
      </c>
      <c r="B102" s="38" t="s">
        <v>62</v>
      </c>
      <c r="C102" s="39" t="s">
        <v>112</v>
      </c>
      <c r="D102" s="22">
        <v>0</v>
      </c>
      <c r="E102" s="22">
        <v>0</v>
      </c>
      <c r="F102" s="22">
        <v>0</v>
      </c>
      <c r="G102" s="37">
        <f>189180/1000/12/30</f>
        <v>0.52549999999999997</v>
      </c>
      <c r="H102" s="70" t="s">
        <v>114</v>
      </c>
    </row>
    <row r="103" spans="1:8" s="40" customFormat="1" x14ac:dyDescent="0.25">
      <c r="A103" s="77">
        <v>7</v>
      </c>
      <c r="B103" s="75" t="s">
        <v>65</v>
      </c>
      <c r="C103" s="39" t="s">
        <v>110</v>
      </c>
      <c r="D103" s="22">
        <v>0</v>
      </c>
      <c r="E103" s="22">
        <v>0</v>
      </c>
      <c r="F103" s="22">
        <v>0</v>
      </c>
      <c r="G103" s="37">
        <f>98000/1000/12/30</f>
        <v>0.2722222222222222</v>
      </c>
      <c r="H103" s="71"/>
    </row>
    <row r="104" spans="1:8" s="40" customFormat="1" x14ac:dyDescent="0.25">
      <c r="A104" s="78"/>
      <c r="B104" s="76"/>
      <c r="C104" s="39" t="s">
        <v>112</v>
      </c>
      <c r="D104" s="22">
        <v>0</v>
      </c>
      <c r="E104" s="22">
        <v>0</v>
      </c>
      <c r="F104" s="22">
        <v>0</v>
      </c>
      <c r="G104" s="37">
        <f>62050/1000/12/30</f>
        <v>0.1723611111111111</v>
      </c>
      <c r="H104" s="71"/>
    </row>
    <row r="105" spans="1:8" s="40" customFormat="1" x14ac:dyDescent="0.25">
      <c r="A105" s="42">
        <v>8</v>
      </c>
      <c r="B105" s="43" t="s">
        <v>66</v>
      </c>
      <c r="C105" s="39" t="s">
        <v>113</v>
      </c>
      <c r="D105" s="22">
        <v>0</v>
      </c>
      <c r="E105" s="22">
        <v>0</v>
      </c>
      <c r="F105" s="22">
        <v>0</v>
      </c>
      <c r="G105" s="37">
        <f>295127.83/1000/12/30</f>
        <v>0.81979952777777787</v>
      </c>
      <c r="H105" s="72"/>
    </row>
    <row r="106" spans="1:8" s="40" customFormat="1" x14ac:dyDescent="0.25">
      <c r="A106" s="38">
        <v>9</v>
      </c>
      <c r="B106" s="38" t="s">
        <v>67</v>
      </c>
      <c r="C106" s="39" t="s">
        <v>47</v>
      </c>
      <c r="D106" s="22" t="s">
        <v>42</v>
      </c>
      <c r="E106" s="22" t="s">
        <v>42</v>
      </c>
      <c r="F106" s="22" t="s">
        <v>42</v>
      </c>
      <c r="G106" s="37" t="s">
        <v>42</v>
      </c>
      <c r="H106" s="44" t="s">
        <v>42</v>
      </c>
    </row>
    <row r="107" spans="1:8" s="41" customFormat="1" x14ac:dyDescent="0.25">
      <c r="A107" s="38">
        <v>10</v>
      </c>
      <c r="B107" s="38" t="s">
        <v>68</v>
      </c>
      <c r="C107" s="39" t="s">
        <v>47</v>
      </c>
      <c r="D107" s="22" t="s">
        <v>42</v>
      </c>
      <c r="E107" s="22" t="s">
        <v>42</v>
      </c>
      <c r="F107" s="22" t="s">
        <v>42</v>
      </c>
      <c r="G107" s="37" t="s">
        <v>42</v>
      </c>
      <c r="H107" s="44" t="s">
        <v>42</v>
      </c>
    </row>
    <row r="108" spans="1:8" s="41" customFormat="1" x14ac:dyDescent="0.25">
      <c r="A108" s="38">
        <v>11</v>
      </c>
      <c r="B108" s="38" t="s">
        <v>79</v>
      </c>
      <c r="C108" s="39" t="s">
        <v>47</v>
      </c>
      <c r="D108" s="22" t="s">
        <v>42</v>
      </c>
      <c r="E108" s="22" t="s">
        <v>42</v>
      </c>
      <c r="F108" s="22" t="s">
        <v>42</v>
      </c>
      <c r="G108" s="37" t="s">
        <v>42</v>
      </c>
      <c r="H108" s="44" t="s">
        <v>42</v>
      </c>
    </row>
    <row r="109" spans="1:8" s="41" customFormat="1" x14ac:dyDescent="0.25">
      <c r="A109" s="38">
        <v>12</v>
      </c>
      <c r="B109" s="38" t="s">
        <v>69</v>
      </c>
      <c r="C109" s="39" t="s">
        <v>47</v>
      </c>
      <c r="D109" s="22" t="s">
        <v>42</v>
      </c>
      <c r="E109" s="22" t="s">
        <v>42</v>
      </c>
      <c r="F109" s="22" t="s">
        <v>42</v>
      </c>
      <c r="G109" s="37" t="s">
        <v>42</v>
      </c>
      <c r="H109" s="44" t="s">
        <v>42</v>
      </c>
    </row>
    <row r="110" spans="1:8" s="41" customFormat="1" x14ac:dyDescent="0.25">
      <c r="A110" s="38">
        <v>13</v>
      </c>
      <c r="B110" s="38" t="s">
        <v>70</v>
      </c>
      <c r="C110" s="39" t="s">
        <v>47</v>
      </c>
      <c r="D110" s="22" t="s">
        <v>42</v>
      </c>
      <c r="E110" s="22" t="s">
        <v>42</v>
      </c>
      <c r="F110" s="22" t="s">
        <v>42</v>
      </c>
      <c r="G110" s="37" t="s">
        <v>42</v>
      </c>
      <c r="H110" s="44" t="s">
        <v>42</v>
      </c>
    </row>
    <row r="111" spans="1:8" s="41" customFormat="1" x14ac:dyDescent="0.25">
      <c r="A111" s="38">
        <v>14</v>
      </c>
      <c r="B111" s="38" t="s">
        <v>71</v>
      </c>
      <c r="C111" s="39" t="s">
        <v>47</v>
      </c>
      <c r="D111" s="22" t="s">
        <v>42</v>
      </c>
      <c r="E111" s="22" t="s">
        <v>42</v>
      </c>
      <c r="F111" s="22" t="s">
        <v>42</v>
      </c>
      <c r="G111" s="37" t="s">
        <v>42</v>
      </c>
      <c r="H111" s="44" t="s">
        <v>42</v>
      </c>
    </row>
    <row r="112" spans="1:8" s="41" customFormat="1" x14ac:dyDescent="0.25">
      <c r="A112" s="38">
        <v>15</v>
      </c>
      <c r="B112" s="38" t="s">
        <v>72</v>
      </c>
      <c r="C112" s="39" t="s">
        <v>47</v>
      </c>
      <c r="D112" s="22" t="s">
        <v>42</v>
      </c>
      <c r="E112" s="22" t="s">
        <v>42</v>
      </c>
      <c r="F112" s="22" t="s">
        <v>42</v>
      </c>
      <c r="G112" s="37" t="s">
        <v>42</v>
      </c>
      <c r="H112" s="44" t="s">
        <v>42</v>
      </c>
    </row>
    <row r="113" spans="1:8" s="41" customFormat="1" x14ac:dyDescent="0.25">
      <c r="A113" s="38">
        <v>16</v>
      </c>
      <c r="B113" s="38" t="s">
        <v>73</v>
      </c>
      <c r="C113" s="39" t="s">
        <v>47</v>
      </c>
      <c r="D113" s="22" t="s">
        <v>42</v>
      </c>
      <c r="E113" s="22" t="s">
        <v>42</v>
      </c>
      <c r="F113" s="22" t="s">
        <v>42</v>
      </c>
      <c r="G113" s="37" t="s">
        <v>42</v>
      </c>
      <c r="H113" s="44" t="s">
        <v>42</v>
      </c>
    </row>
    <row r="114" spans="1:8" s="41" customFormat="1" x14ac:dyDescent="0.25">
      <c r="A114" s="38">
        <v>17</v>
      </c>
      <c r="B114" s="38" t="s">
        <v>74</v>
      </c>
      <c r="C114" s="39" t="s">
        <v>47</v>
      </c>
      <c r="D114" s="22" t="s">
        <v>42</v>
      </c>
      <c r="E114" s="22" t="s">
        <v>42</v>
      </c>
      <c r="F114" s="22" t="s">
        <v>42</v>
      </c>
      <c r="G114" s="37" t="s">
        <v>42</v>
      </c>
      <c r="H114" s="44" t="s">
        <v>42</v>
      </c>
    </row>
    <row r="115" spans="1:8" s="41" customFormat="1" x14ac:dyDescent="0.25">
      <c r="A115" s="38">
        <v>18</v>
      </c>
      <c r="B115" s="38" t="s">
        <v>75</v>
      </c>
      <c r="C115" s="39" t="s">
        <v>47</v>
      </c>
      <c r="D115" s="22" t="s">
        <v>42</v>
      </c>
      <c r="E115" s="22" t="s">
        <v>42</v>
      </c>
      <c r="F115" s="22" t="s">
        <v>42</v>
      </c>
      <c r="G115" s="37" t="s">
        <v>42</v>
      </c>
      <c r="H115" s="44" t="s">
        <v>42</v>
      </c>
    </row>
    <row r="116" spans="1:8" s="41" customFormat="1" x14ac:dyDescent="0.25">
      <c r="A116" s="38">
        <v>19</v>
      </c>
      <c r="B116" s="38" t="s">
        <v>76</v>
      </c>
      <c r="C116" s="39" t="s">
        <v>47</v>
      </c>
      <c r="D116" s="22" t="s">
        <v>42</v>
      </c>
      <c r="E116" s="22" t="s">
        <v>42</v>
      </c>
      <c r="F116" s="22" t="s">
        <v>42</v>
      </c>
      <c r="G116" s="37" t="s">
        <v>42</v>
      </c>
      <c r="H116" s="44" t="s">
        <v>42</v>
      </c>
    </row>
    <row r="117" spans="1:8" s="41" customFormat="1" x14ac:dyDescent="0.25">
      <c r="A117" s="38">
        <v>20</v>
      </c>
      <c r="B117" s="38" t="s">
        <v>77</v>
      </c>
      <c r="C117" s="39" t="s">
        <v>47</v>
      </c>
      <c r="D117" s="22" t="s">
        <v>42</v>
      </c>
      <c r="E117" s="22" t="s">
        <v>42</v>
      </c>
      <c r="F117" s="22" t="s">
        <v>42</v>
      </c>
      <c r="G117" s="37" t="s">
        <v>42</v>
      </c>
      <c r="H117" s="44" t="s">
        <v>42</v>
      </c>
    </row>
    <row r="118" spans="1:8" s="41" customFormat="1" x14ac:dyDescent="0.25">
      <c r="A118" s="38">
        <v>21</v>
      </c>
      <c r="B118" s="38" t="s">
        <v>78</v>
      </c>
      <c r="C118" s="39" t="s">
        <v>47</v>
      </c>
      <c r="D118" s="22" t="s">
        <v>42</v>
      </c>
      <c r="E118" s="22" t="s">
        <v>42</v>
      </c>
      <c r="F118" s="22" t="s">
        <v>42</v>
      </c>
      <c r="G118" s="37" t="s">
        <v>42</v>
      </c>
      <c r="H118" s="44" t="s">
        <v>42</v>
      </c>
    </row>
    <row r="119" spans="1:8" s="11" customFormat="1" ht="15.75" x14ac:dyDescent="0.25">
      <c r="A119" s="8"/>
      <c r="B119" s="84" t="s">
        <v>53</v>
      </c>
      <c r="C119" s="85"/>
      <c r="D119" s="85"/>
      <c r="E119" s="85"/>
      <c r="F119" s="85"/>
      <c r="G119" s="85"/>
      <c r="H119" s="86"/>
    </row>
    <row r="120" spans="1:8" s="40" customFormat="1" x14ac:dyDescent="0.25">
      <c r="A120" s="38">
        <v>1</v>
      </c>
      <c r="B120" s="38" t="s">
        <v>59</v>
      </c>
      <c r="C120" s="39" t="s">
        <v>109</v>
      </c>
      <c r="D120" s="22">
        <v>0</v>
      </c>
      <c r="E120" s="22">
        <v>0</v>
      </c>
      <c r="F120" s="22">
        <v>0</v>
      </c>
      <c r="G120" s="37">
        <v>0</v>
      </c>
      <c r="H120" s="70" t="s">
        <v>114</v>
      </c>
    </row>
    <row r="121" spans="1:8" s="40" customFormat="1" x14ac:dyDescent="0.25">
      <c r="A121" s="38">
        <v>2</v>
      </c>
      <c r="B121" s="38" t="s">
        <v>60</v>
      </c>
      <c r="C121" s="39" t="s">
        <v>110</v>
      </c>
      <c r="D121" s="22">
        <v>0</v>
      </c>
      <c r="E121" s="22">
        <v>0</v>
      </c>
      <c r="F121" s="22">
        <v>0</v>
      </c>
      <c r="G121" s="37">
        <v>0</v>
      </c>
      <c r="H121" s="71"/>
    </row>
    <row r="122" spans="1:8" s="40" customFormat="1" x14ac:dyDescent="0.25">
      <c r="A122" s="42">
        <v>3</v>
      </c>
      <c r="B122" s="43" t="s">
        <v>61</v>
      </c>
      <c r="C122" s="39" t="s">
        <v>111</v>
      </c>
      <c r="D122" s="22">
        <v>0</v>
      </c>
      <c r="E122" s="22">
        <v>0</v>
      </c>
      <c r="F122" s="22">
        <v>0</v>
      </c>
      <c r="G122" s="37">
        <f>109500/1000/12/30</f>
        <v>0.30416666666666664</v>
      </c>
      <c r="H122" s="72"/>
    </row>
    <row r="123" spans="1:8" s="40" customFormat="1" x14ac:dyDescent="0.25">
      <c r="A123" s="38">
        <v>4</v>
      </c>
      <c r="B123" s="38" t="s">
        <v>63</v>
      </c>
      <c r="C123" s="39" t="s">
        <v>47</v>
      </c>
      <c r="D123" s="22" t="s">
        <v>42</v>
      </c>
      <c r="E123" s="22" t="s">
        <v>42</v>
      </c>
      <c r="F123" s="22" t="s">
        <v>42</v>
      </c>
      <c r="G123" s="37" t="s">
        <v>42</v>
      </c>
      <c r="H123" s="44" t="s">
        <v>42</v>
      </c>
    </row>
    <row r="124" spans="1:8" s="40" customFormat="1" x14ac:dyDescent="0.25">
      <c r="A124" s="38">
        <v>5</v>
      </c>
      <c r="B124" s="38" t="s">
        <v>64</v>
      </c>
      <c r="C124" s="39" t="s">
        <v>47</v>
      </c>
      <c r="D124" s="22" t="s">
        <v>42</v>
      </c>
      <c r="E124" s="22" t="s">
        <v>42</v>
      </c>
      <c r="F124" s="22" t="s">
        <v>42</v>
      </c>
      <c r="G124" s="37" t="s">
        <v>42</v>
      </c>
      <c r="H124" s="44" t="s">
        <v>42</v>
      </c>
    </row>
    <row r="125" spans="1:8" s="40" customFormat="1" x14ac:dyDescent="0.25">
      <c r="A125" s="38">
        <v>6</v>
      </c>
      <c r="B125" s="38" t="s">
        <v>62</v>
      </c>
      <c r="C125" s="39" t="s">
        <v>112</v>
      </c>
      <c r="D125" s="22">
        <v>0</v>
      </c>
      <c r="E125" s="22">
        <v>0</v>
      </c>
      <c r="F125" s="22">
        <v>0</v>
      </c>
      <c r="G125" s="37">
        <f>189180/1000/12/30</f>
        <v>0.52549999999999997</v>
      </c>
      <c r="H125" s="70" t="s">
        <v>114</v>
      </c>
    </row>
    <row r="126" spans="1:8" s="40" customFormat="1" x14ac:dyDescent="0.25">
      <c r="A126" s="77">
        <v>7</v>
      </c>
      <c r="B126" s="75" t="s">
        <v>65</v>
      </c>
      <c r="C126" s="39" t="s">
        <v>110</v>
      </c>
      <c r="D126" s="22">
        <v>0</v>
      </c>
      <c r="E126" s="22">
        <v>0</v>
      </c>
      <c r="F126" s="22">
        <v>0</v>
      </c>
      <c r="G126" s="37">
        <f>98000/1000/12/30</f>
        <v>0.2722222222222222</v>
      </c>
      <c r="H126" s="71"/>
    </row>
    <row r="127" spans="1:8" s="40" customFormat="1" x14ac:dyDescent="0.25">
      <c r="A127" s="78"/>
      <c r="B127" s="76"/>
      <c r="C127" s="39" t="s">
        <v>112</v>
      </c>
      <c r="D127" s="22">
        <v>0</v>
      </c>
      <c r="E127" s="22">
        <v>0</v>
      </c>
      <c r="F127" s="22">
        <v>0</v>
      </c>
      <c r="G127" s="37">
        <f>62050/1000/12/30</f>
        <v>0.1723611111111111</v>
      </c>
      <c r="H127" s="71"/>
    </row>
    <row r="128" spans="1:8" s="40" customFormat="1" x14ac:dyDescent="0.25">
      <c r="A128" s="42">
        <v>8</v>
      </c>
      <c r="B128" s="43" t="s">
        <v>66</v>
      </c>
      <c r="C128" s="39" t="s">
        <v>113</v>
      </c>
      <c r="D128" s="22">
        <v>0</v>
      </c>
      <c r="E128" s="22">
        <v>0</v>
      </c>
      <c r="F128" s="22">
        <v>0</v>
      </c>
      <c r="G128" s="37">
        <f>295127.83/1000/12/30</f>
        <v>0.81979952777777787</v>
      </c>
      <c r="H128" s="72"/>
    </row>
    <row r="129" spans="1:8" s="40" customFormat="1" x14ac:dyDescent="0.25">
      <c r="A129" s="38">
        <v>9</v>
      </c>
      <c r="B129" s="38" t="s">
        <v>67</v>
      </c>
      <c r="C129" s="39" t="s">
        <v>47</v>
      </c>
      <c r="D129" s="22" t="s">
        <v>42</v>
      </c>
      <c r="E129" s="22" t="s">
        <v>42</v>
      </c>
      <c r="F129" s="22" t="s">
        <v>42</v>
      </c>
      <c r="G129" s="37" t="s">
        <v>42</v>
      </c>
      <c r="H129" s="44" t="s">
        <v>42</v>
      </c>
    </row>
    <row r="130" spans="1:8" s="41" customFormat="1" x14ac:dyDescent="0.25">
      <c r="A130" s="38">
        <v>10</v>
      </c>
      <c r="B130" s="38" t="s">
        <v>68</v>
      </c>
      <c r="C130" s="39" t="s">
        <v>47</v>
      </c>
      <c r="D130" s="22" t="s">
        <v>42</v>
      </c>
      <c r="E130" s="22" t="s">
        <v>42</v>
      </c>
      <c r="F130" s="22" t="s">
        <v>42</v>
      </c>
      <c r="G130" s="37" t="s">
        <v>42</v>
      </c>
      <c r="H130" s="44" t="s">
        <v>42</v>
      </c>
    </row>
    <row r="131" spans="1:8" s="41" customFormat="1" x14ac:dyDescent="0.25">
      <c r="A131" s="38">
        <v>11</v>
      </c>
      <c r="B131" s="38" t="s">
        <v>79</v>
      </c>
      <c r="C131" s="39" t="s">
        <v>47</v>
      </c>
      <c r="D131" s="22" t="s">
        <v>42</v>
      </c>
      <c r="E131" s="22" t="s">
        <v>42</v>
      </c>
      <c r="F131" s="22" t="s">
        <v>42</v>
      </c>
      <c r="G131" s="37" t="s">
        <v>42</v>
      </c>
      <c r="H131" s="44" t="s">
        <v>42</v>
      </c>
    </row>
    <row r="132" spans="1:8" s="41" customFormat="1" x14ac:dyDescent="0.25">
      <c r="A132" s="38">
        <v>12</v>
      </c>
      <c r="B132" s="38" t="s">
        <v>69</v>
      </c>
      <c r="C132" s="39" t="s">
        <v>47</v>
      </c>
      <c r="D132" s="22" t="s">
        <v>42</v>
      </c>
      <c r="E132" s="22" t="s">
        <v>42</v>
      </c>
      <c r="F132" s="22" t="s">
        <v>42</v>
      </c>
      <c r="G132" s="37" t="s">
        <v>42</v>
      </c>
      <c r="H132" s="44" t="s">
        <v>42</v>
      </c>
    </row>
    <row r="133" spans="1:8" s="41" customFormat="1" x14ac:dyDescent="0.25">
      <c r="A133" s="38">
        <v>13</v>
      </c>
      <c r="B133" s="38" t="s">
        <v>70</v>
      </c>
      <c r="C133" s="39" t="s">
        <v>47</v>
      </c>
      <c r="D133" s="22" t="s">
        <v>42</v>
      </c>
      <c r="E133" s="22" t="s">
        <v>42</v>
      </c>
      <c r="F133" s="22" t="s">
        <v>42</v>
      </c>
      <c r="G133" s="37" t="s">
        <v>42</v>
      </c>
      <c r="H133" s="44" t="s">
        <v>42</v>
      </c>
    </row>
    <row r="134" spans="1:8" s="41" customFormat="1" x14ac:dyDescent="0.25">
      <c r="A134" s="38">
        <v>14</v>
      </c>
      <c r="B134" s="38" t="s">
        <v>71</v>
      </c>
      <c r="C134" s="39" t="s">
        <v>47</v>
      </c>
      <c r="D134" s="22" t="s">
        <v>42</v>
      </c>
      <c r="E134" s="22" t="s">
        <v>42</v>
      </c>
      <c r="F134" s="22" t="s">
        <v>42</v>
      </c>
      <c r="G134" s="37" t="s">
        <v>42</v>
      </c>
      <c r="H134" s="44" t="s">
        <v>42</v>
      </c>
    </row>
    <row r="135" spans="1:8" s="41" customFormat="1" x14ac:dyDescent="0.25">
      <c r="A135" s="38">
        <v>15</v>
      </c>
      <c r="B135" s="38" t="s">
        <v>72</v>
      </c>
      <c r="C135" s="39" t="s">
        <v>47</v>
      </c>
      <c r="D135" s="22" t="s">
        <v>42</v>
      </c>
      <c r="E135" s="22" t="s">
        <v>42</v>
      </c>
      <c r="F135" s="22" t="s">
        <v>42</v>
      </c>
      <c r="G135" s="37" t="s">
        <v>42</v>
      </c>
      <c r="H135" s="44" t="s">
        <v>42</v>
      </c>
    </row>
    <row r="136" spans="1:8" s="41" customFormat="1" x14ac:dyDescent="0.25">
      <c r="A136" s="38">
        <v>16</v>
      </c>
      <c r="B136" s="38" t="s">
        <v>73</v>
      </c>
      <c r="C136" s="39" t="s">
        <v>47</v>
      </c>
      <c r="D136" s="22" t="s">
        <v>42</v>
      </c>
      <c r="E136" s="22" t="s">
        <v>42</v>
      </c>
      <c r="F136" s="22" t="s">
        <v>42</v>
      </c>
      <c r="G136" s="37" t="s">
        <v>42</v>
      </c>
      <c r="H136" s="44" t="s">
        <v>42</v>
      </c>
    </row>
    <row r="137" spans="1:8" s="41" customFormat="1" x14ac:dyDescent="0.25">
      <c r="A137" s="38">
        <v>17</v>
      </c>
      <c r="B137" s="38" t="s">
        <v>74</v>
      </c>
      <c r="C137" s="39" t="s">
        <v>47</v>
      </c>
      <c r="D137" s="22" t="s">
        <v>42</v>
      </c>
      <c r="E137" s="22" t="s">
        <v>42</v>
      </c>
      <c r="F137" s="22" t="s">
        <v>42</v>
      </c>
      <c r="G137" s="37" t="s">
        <v>42</v>
      </c>
      <c r="H137" s="44" t="s">
        <v>42</v>
      </c>
    </row>
    <row r="138" spans="1:8" s="41" customFormat="1" x14ac:dyDescent="0.25">
      <c r="A138" s="38">
        <v>18</v>
      </c>
      <c r="B138" s="38" t="s">
        <v>75</v>
      </c>
      <c r="C138" s="39" t="s">
        <v>47</v>
      </c>
      <c r="D138" s="22" t="s">
        <v>42</v>
      </c>
      <c r="E138" s="22" t="s">
        <v>42</v>
      </c>
      <c r="F138" s="22" t="s">
        <v>42</v>
      </c>
      <c r="G138" s="37" t="s">
        <v>42</v>
      </c>
      <c r="H138" s="44" t="s">
        <v>42</v>
      </c>
    </row>
    <row r="139" spans="1:8" s="41" customFormat="1" x14ac:dyDescent="0.25">
      <c r="A139" s="38">
        <v>19</v>
      </c>
      <c r="B139" s="38" t="s">
        <v>76</v>
      </c>
      <c r="C139" s="39" t="s">
        <v>47</v>
      </c>
      <c r="D139" s="22" t="s">
        <v>42</v>
      </c>
      <c r="E139" s="22" t="s">
        <v>42</v>
      </c>
      <c r="F139" s="22" t="s">
        <v>42</v>
      </c>
      <c r="G139" s="37" t="s">
        <v>42</v>
      </c>
      <c r="H139" s="44" t="s">
        <v>42</v>
      </c>
    </row>
    <row r="140" spans="1:8" s="41" customFormat="1" x14ac:dyDescent="0.25">
      <c r="A140" s="38">
        <v>20</v>
      </c>
      <c r="B140" s="38" t="s">
        <v>77</v>
      </c>
      <c r="C140" s="39" t="s">
        <v>47</v>
      </c>
      <c r="D140" s="22" t="s">
        <v>42</v>
      </c>
      <c r="E140" s="22" t="s">
        <v>42</v>
      </c>
      <c r="F140" s="22" t="s">
        <v>42</v>
      </c>
      <c r="G140" s="37" t="s">
        <v>42</v>
      </c>
      <c r="H140" s="44" t="s">
        <v>42</v>
      </c>
    </row>
    <row r="141" spans="1:8" s="41" customFormat="1" x14ac:dyDescent="0.25">
      <c r="A141" s="38">
        <v>21</v>
      </c>
      <c r="B141" s="38" t="s">
        <v>78</v>
      </c>
      <c r="C141" s="39" t="s">
        <v>47</v>
      </c>
      <c r="D141" s="22" t="s">
        <v>42</v>
      </c>
      <c r="E141" s="22" t="s">
        <v>42</v>
      </c>
      <c r="F141" s="22" t="s">
        <v>42</v>
      </c>
      <c r="G141" s="37" t="s">
        <v>42</v>
      </c>
      <c r="H141" s="44" t="s">
        <v>42</v>
      </c>
    </row>
    <row r="142" spans="1:8" s="11" customFormat="1" ht="15.75" x14ac:dyDescent="0.25">
      <c r="A142" s="8"/>
      <c r="B142" s="84" t="s">
        <v>54</v>
      </c>
      <c r="C142" s="85"/>
      <c r="D142" s="85"/>
      <c r="E142" s="85"/>
      <c r="F142" s="85"/>
      <c r="G142" s="85"/>
      <c r="H142" s="86"/>
    </row>
    <row r="143" spans="1:8" s="40" customFormat="1" x14ac:dyDescent="0.25">
      <c r="A143" s="38">
        <v>1</v>
      </c>
      <c r="B143" s="38" t="s">
        <v>59</v>
      </c>
      <c r="C143" s="39" t="s">
        <v>109</v>
      </c>
      <c r="D143" s="22">
        <v>0</v>
      </c>
      <c r="E143" s="22">
        <v>0</v>
      </c>
      <c r="F143" s="22">
        <v>0</v>
      </c>
      <c r="G143" s="37">
        <v>0</v>
      </c>
      <c r="H143" s="70" t="s">
        <v>114</v>
      </c>
    </row>
    <row r="144" spans="1:8" s="40" customFormat="1" x14ac:dyDescent="0.25">
      <c r="A144" s="38">
        <v>2</v>
      </c>
      <c r="B144" s="38" t="s">
        <v>60</v>
      </c>
      <c r="C144" s="39" t="s">
        <v>110</v>
      </c>
      <c r="D144" s="22">
        <v>0</v>
      </c>
      <c r="E144" s="22">
        <v>0</v>
      </c>
      <c r="F144" s="22">
        <v>0</v>
      </c>
      <c r="G144" s="37">
        <v>0</v>
      </c>
      <c r="H144" s="71"/>
    </row>
    <row r="145" spans="1:8" s="40" customFormat="1" x14ac:dyDescent="0.25">
      <c r="A145" s="42">
        <v>3</v>
      </c>
      <c r="B145" s="43" t="s">
        <v>61</v>
      </c>
      <c r="C145" s="39" t="s">
        <v>111</v>
      </c>
      <c r="D145" s="22">
        <v>0</v>
      </c>
      <c r="E145" s="22">
        <v>0</v>
      </c>
      <c r="F145" s="22">
        <v>0</v>
      </c>
      <c r="G145" s="37">
        <f>109500/1000/12/30</f>
        <v>0.30416666666666664</v>
      </c>
      <c r="H145" s="72"/>
    </row>
    <row r="146" spans="1:8" s="40" customFormat="1" x14ac:dyDescent="0.25">
      <c r="A146" s="38">
        <v>4</v>
      </c>
      <c r="B146" s="38" t="s">
        <v>63</v>
      </c>
      <c r="C146" s="39" t="s">
        <v>47</v>
      </c>
      <c r="D146" s="22" t="s">
        <v>42</v>
      </c>
      <c r="E146" s="22" t="s">
        <v>42</v>
      </c>
      <c r="F146" s="22" t="s">
        <v>42</v>
      </c>
      <c r="G146" s="37" t="s">
        <v>42</v>
      </c>
      <c r="H146" s="44" t="s">
        <v>42</v>
      </c>
    </row>
    <row r="147" spans="1:8" s="40" customFormat="1" x14ac:dyDescent="0.25">
      <c r="A147" s="38">
        <v>5</v>
      </c>
      <c r="B147" s="38" t="s">
        <v>64</v>
      </c>
      <c r="C147" s="39" t="s">
        <v>47</v>
      </c>
      <c r="D147" s="22" t="s">
        <v>42</v>
      </c>
      <c r="E147" s="22" t="s">
        <v>42</v>
      </c>
      <c r="F147" s="22" t="s">
        <v>42</v>
      </c>
      <c r="G147" s="37" t="s">
        <v>42</v>
      </c>
      <c r="H147" s="44" t="s">
        <v>42</v>
      </c>
    </row>
    <row r="148" spans="1:8" s="40" customFormat="1" x14ac:dyDescent="0.25">
      <c r="A148" s="38">
        <v>6</v>
      </c>
      <c r="B148" s="38" t="s">
        <v>62</v>
      </c>
      <c r="C148" s="39" t="s">
        <v>112</v>
      </c>
      <c r="D148" s="22">
        <v>0</v>
      </c>
      <c r="E148" s="22">
        <v>0</v>
      </c>
      <c r="F148" s="22">
        <v>0</v>
      </c>
      <c r="G148" s="37">
        <f>189180/1000/12/30</f>
        <v>0.52549999999999997</v>
      </c>
      <c r="H148" s="70" t="s">
        <v>114</v>
      </c>
    </row>
    <row r="149" spans="1:8" s="40" customFormat="1" x14ac:dyDescent="0.25">
      <c r="A149" s="77">
        <v>7</v>
      </c>
      <c r="B149" s="75" t="s">
        <v>65</v>
      </c>
      <c r="C149" s="39" t="s">
        <v>110</v>
      </c>
      <c r="D149" s="22">
        <v>0</v>
      </c>
      <c r="E149" s="22">
        <v>0</v>
      </c>
      <c r="F149" s="22">
        <v>0</v>
      </c>
      <c r="G149" s="37">
        <f>98000/1000/12/30</f>
        <v>0.2722222222222222</v>
      </c>
      <c r="H149" s="71"/>
    </row>
    <row r="150" spans="1:8" s="40" customFormat="1" x14ac:dyDescent="0.25">
      <c r="A150" s="78"/>
      <c r="B150" s="76"/>
      <c r="C150" s="39" t="s">
        <v>112</v>
      </c>
      <c r="D150" s="22">
        <v>0</v>
      </c>
      <c r="E150" s="22">
        <v>0</v>
      </c>
      <c r="F150" s="22">
        <v>0</v>
      </c>
      <c r="G150" s="37">
        <f>62050/1000/12/30</f>
        <v>0.1723611111111111</v>
      </c>
      <c r="H150" s="71"/>
    </row>
    <row r="151" spans="1:8" s="40" customFormat="1" x14ac:dyDescent="0.25">
      <c r="A151" s="42">
        <v>8</v>
      </c>
      <c r="B151" s="43" t="s">
        <v>66</v>
      </c>
      <c r="C151" s="39" t="s">
        <v>113</v>
      </c>
      <c r="D151" s="22">
        <v>0</v>
      </c>
      <c r="E151" s="22">
        <v>0</v>
      </c>
      <c r="F151" s="22">
        <v>0</v>
      </c>
      <c r="G151" s="37">
        <f>295127.83/1000/12/30</f>
        <v>0.81979952777777787</v>
      </c>
      <c r="H151" s="72"/>
    </row>
    <row r="152" spans="1:8" s="40" customFormat="1" x14ac:dyDescent="0.25">
      <c r="A152" s="38">
        <v>9</v>
      </c>
      <c r="B152" s="38" t="s">
        <v>67</v>
      </c>
      <c r="C152" s="39" t="s">
        <v>47</v>
      </c>
      <c r="D152" s="22" t="s">
        <v>42</v>
      </c>
      <c r="E152" s="22" t="s">
        <v>42</v>
      </c>
      <c r="F152" s="22" t="s">
        <v>42</v>
      </c>
      <c r="G152" s="37" t="s">
        <v>42</v>
      </c>
      <c r="H152" s="44" t="s">
        <v>42</v>
      </c>
    </row>
    <row r="153" spans="1:8" s="41" customFormat="1" x14ac:dyDescent="0.25">
      <c r="A153" s="38">
        <v>10</v>
      </c>
      <c r="B153" s="38" t="s">
        <v>68</v>
      </c>
      <c r="C153" s="39" t="s">
        <v>47</v>
      </c>
      <c r="D153" s="22" t="s">
        <v>42</v>
      </c>
      <c r="E153" s="22" t="s">
        <v>42</v>
      </c>
      <c r="F153" s="22" t="s">
        <v>42</v>
      </c>
      <c r="G153" s="37" t="s">
        <v>42</v>
      </c>
      <c r="H153" s="44" t="s">
        <v>42</v>
      </c>
    </row>
    <row r="154" spans="1:8" s="41" customFormat="1" x14ac:dyDescent="0.25">
      <c r="A154" s="38">
        <v>11</v>
      </c>
      <c r="B154" s="38" t="s">
        <v>79</v>
      </c>
      <c r="C154" s="39" t="s">
        <v>47</v>
      </c>
      <c r="D154" s="22" t="s">
        <v>42</v>
      </c>
      <c r="E154" s="22" t="s">
        <v>42</v>
      </c>
      <c r="F154" s="22" t="s">
        <v>42</v>
      </c>
      <c r="G154" s="37" t="s">
        <v>42</v>
      </c>
      <c r="H154" s="44" t="s">
        <v>42</v>
      </c>
    </row>
    <row r="155" spans="1:8" s="41" customFormat="1" x14ac:dyDescent="0.25">
      <c r="A155" s="38">
        <v>12</v>
      </c>
      <c r="B155" s="38" t="s">
        <v>69</v>
      </c>
      <c r="C155" s="39" t="s">
        <v>47</v>
      </c>
      <c r="D155" s="22" t="s">
        <v>42</v>
      </c>
      <c r="E155" s="22" t="s">
        <v>42</v>
      </c>
      <c r="F155" s="22" t="s">
        <v>42</v>
      </c>
      <c r="G155" s="37" t="s">
        <v>42</v>
      </c>
      <c r="H155" s="44" t="s">
        <v>42</v>
      </c>
    </row>
    <row r="156" spans="1:8" s="41" customFormat="1" x14ac:dyDescent="0.25">
      <c r="A156" s="38">
        <v>13</v>
      </c>
      <c r="B156" s="38" t="s">
        <v>70</v>
      </c>
      <c r="C156" s="39" t="s">
        <v>47</v>
      </c>
      <c r="D156" s="22" t="s">
        <v>42</v>
      </c>
      <c r="E156" s="22" t="s">
        <v>42</v>
      </c>
      <c r="F156" s="22" t="s">
        <v>42</v>
      </c>
      <c r="G156" s="37" t="s">
        <v>42</v>
      </c>
      <c r="H156" s="44" t="s">
        <v>42</v>
      </c>
    </row>
    <row r="157" spans="1:8" s="41" customFormat="1" x14ac:dyDescent="0.25">
      <c r="A157" s="38">
        <v>14</v>
      </c>
      <c r="B157" s="38" t="s">
        <v>71</v>
      </c>
      <c r="C157" s="39" t="s">
        <v>47</v>
      </c>
      <c r="D157" s="22" t="s">
        <v>42</v>
      </c>
      <c r="E157" s="22" t="s">
        <v>42</v>
      </c>
      <c r="F157" s="22" t="s">
        <v>42</v>
      </c>
      <c r="G157" s="37" t="s">
        <v>42</v>
      </c>
      <c r="H157" s="44" t="s">
        <v>42</v>
      </c>
    </row>
    <row r="158" spans="1:8" s="41" customFormat="1" x14ac:dyDescent="0.25">
      <c r="A158" s="38">
        <v>15</v>
      </c>
      <c r="B158" s="38" t="s">
        <v>72</v>
      </c>
      <c r="C158" s="39" t="s">
        <v>47</v>
      </c>
      <c r="D158" s="22" t="s">
        <v>42</v>
      </c>
      <c r="E158" s="22" t="s">
        <v>42</v>
      </c>
      <c r="F158" s="22" t="s">
        <v>42</v>
      </c>
      <c r="G158" s="37" t="s">
        <v>42</v>
      </c>
      <c r="H158" s="44" t="s">
        <v>42</v>
      </c>
    </row>
    <row r="159" spans="1:8" s="41" customFormat="1" x14ac:dyDescent="0.25">
      <c r="A159" s="38">
        <v>16</v>
      </c>
      <c r="B159" s="38" t="s">
        <v>73</v>
      </c>
      <c r="C159" s="39" t="s">
        <v>47</v>
      </c>
      <c r="D159" s="22" t="s">
        <v>42</v>
      </c>
      <c r="E159" s="22" t="s">
        <v>42</v>
      </c>
      <c r="F159" s="22" t="s">
        <v>42</v>
      </c>
      <c r="G159" s="37" t="s">
        <v>42</v>
      </c>
      <c r="H159" s="44" t="s">
        <v>42</v>
      </c>
    </row>
    <row r="160" spans="1:8" s="41" customFormat="1" x14ac:dyDescent="0.25">
      <c r="A160" s="38">
        <v>17</v>
      </c>
      <c r="B160" s="38" t="s">
        <v>74</v>
      </c>
      <c r="C160" s="39" t="s">
        <v>47</v>
      </c>
      <c r="D160" s="22" t="s">
        <v>42</v>
      </c>
      <c r="E160" s="22" t="s">
        <v>42</v>
      </c>
      <c r="F160" s="22" t="s">
        <v>42</v>
      </c>
      <c r="G160" s="37" t="s">
        <v>42</v>
      </c>
      <c r="H160" s="44" t="s">
        <v>42</v>
      </c>
    </row>
    <row r="161" spans="1:8" s="41" customFormat="1" x14ac:dyDescent="0.25">
      <c r="A161" s="38">
        <v>18</v>
      </c>
      <c r="B161" s="38" t="s">
        <v>75</v>
      </c>
      <c r="C161" s="39" t="s">
        <v>47</v>
      </c>
      <c r="D161" s="22" t="s">
        <v>42</v>
      </c>
      <c r="E161" s="22" t="s">
        <v>42</v>
      </c>
      <c r="F161" s="22" t="s">
        <v>42</v>
      </c>
      <c r="G161" s="37" t="s">
        <v>42</v>
      </c>
      <c r="H161" s="44" t="s">
        <v>42</v>
      </c>
    </row>
    <row r="162" spans="1:8" s="41" customFormat="1" x14ac:dyDescent="0.25">
      <c r="A162" s="38">
        <v>19</v>
      </c>
      <c r="B162" s="38" t="s">
        <v>76</v>
      </c>
      <c r="C162" s="39" t="s">
        <v>47</v>
      </c>
      <c r="D162" s="22" t="s">
        <v>42</v>
      </c>
      <c r="E162" s="22" t="s">
        <v>42</v>
      </c>
      <c r="F162" s="22" t="s">
        <v>42</v>
      </c>
      <c r="G162" s="37" t="s">
        <v>42</v>
      </c>
      <c r="H162" s="44" t="s">
        <v>42</v>
      </c>
    </row>
    <row r="163" spans="1:8" s="41" customFormat="1" x14ac:dyDescent="0.25">
      <c r="A163" s="38">
        <v>20</v>
      </c>
      <c r="B163" s="38" t="s">
        <v>77</v>
      </c>
      <c r="C163" s="39" t="s">
        <v>47</v>
      </c>
      <c r="D163" s="22" t="s">
        <v>42</v>
      </c>
      <c r="E163" s="22" t="s">
        <v>42</v>
      </c>
      <c r="F163" s="22" t="s">
        <v>42</v>
      </c>
      <c r="G163" s="37" t="s">
        <v>42</v>
      </c>
      <c r="H163" s="44" t="s">
        <v>42</v>
      </c>
    </row>
    <row r="164" spans="1:8" s="41" customFormat="1" x14ac:dyDescent="0.25">
      <c r="A164" s="38">
        <v>21</v>
      </c>
      <c r="B164" s="38" t="s">
        <v>78</v>
      </c>
      <c r="C164" s="39" t="s">
        <v>47</v>
      </c>
      <c r="D164" s="22" t="s">
        <v>42</v>
      </c>
      <c r="E164" s="22" t="s">
        <v>42</v>
      </c>
      <c r="F164" s="22" t="s">
        <v>42</v>
      </c>
      <c r="G164" s="37" t="s">
        <v>42</v>
      </c>
      <c r="H164" s="44" t="s">
        <v>42</v>
      </c>
    </row>
    <row r="165" spans="1:8" ht="15.75" x14ac:dyDescent="0.25">
      <c r="F165" s="56" t="s">
        <v>143</v>
      </c>
    </row>
    <row r="166" spans="1:8" x14ac:dyDescent="0.25">
      <c r="A166" s="38">
        <v>1</v>
      </c>
      <c r="B166" s="38" t="s">
        <v>59</v>
      </c>
      <c r="C166" s="39" t="s">
        <v>109</v>
      </c>
      <c r="D166" s="22">
        <v>0</v>
      </c>
      <c r="E166" s="22">
        <v>0</v>
      </c>
      <c r="F166" s="22">
        <v>0</v>
      </c>
      <c r="G166" s="37">
        <v>0</v>
      </c>
      <c r="H166" s="70" t="s">
        <v>114</v>
      </c>
    </row>
    <row r="167" spans="1:8" x14ac:dyDescent="0.25">
      <c r="A167" s="38">
        <v>2</v>
      </c>
      <c r="B167" s="38" t="s">
        <v>60</v>
      </c>
      <c r="C167" s="39" t="s">
        <v>110</v>
      </c>
      <c r="D167" s="22">
        <v>0</v>
      </c>
      <c r="E167" s="22">
        <v>0</v>
      </c>
      <c r="F167" s="22">
        <v>0</v>
      </c>
      <c r="G167" s="37">
        <v>0</v>
      </c>
      <c r="H167" s="71"/>
    </row>
    <row r="168" spans="1:8" x14ac:dyDescent="0.25">
      <c r="A168" s="54">
        <v>3</v>
      </c>
      <c r="B168" s="53" t="s">
        <v>61</v>
      </c>
      <c r="C168" s="39" t="s">
        <v>111</v>
      </c>
      <c r="D168" s="22">
        <v>0</v>
      </c>
      <c r="E168" s="22">
        <v>0</v>
      </c>
      <c r="F168" s="22">
        <v>0</v>
      </c>
      <c r="G168" s="37">
        <f>109500/1000/12/30</f>
        <v>0.30416666666666664</v>
      </c>
      <c r="H168" s="72"/>
    </row>
    <row r="169" spans="1:8" x14ac:dyDescent="0.25">
      <c r="A169" s="38">
        <v>4</v>
      </c>
      <c r="B169" s="38" t="s">
        <v>63</v>
      </c>
      <c r="C169" s="39" t="s">
        <v>47</v>
      </c>
      <c r="D169" s="22" t="s">
        <v>42</v>
      </c>
      <c r="E169" s="22" t="s">
        <v>42</v>
      </c>
      <c r="F169" s="22" t="s">
        <v>42</v>
      </c>
      <c r="G169" s="37" t="s">
        <v>42</v>
      </c>
      <c r="H169" s="44" t="s">
        <v>42</v>
      </c>
    </row>
    <row r="170" spans="1:8" x14ac:dyDescent="0.25">
      <c r="A170" s="38">
        <v>5</v>
      </c>
      <c r="B170" s="38" t="s">
        <v>64</v>
      </c>
      <c r="C170" s="39" t="s">
        <v>47</v>
      </c>
      <c r="D170" s="22" t="s">
        <v>42</v>
      </c>
      <c r="E170" s="22" t="s">
        <v>42</v>
      </c>
      <c r="F170" s="22" t="s">
        <v>42</v>
      </c>
      <c r="G170" s="37" t="s">
        <v>42</v>
      </c>
      <c r="H170" s="44" t="s">
        <v>42</v>
      </c>
    </row>
    <row r="171" spans="1:8" x14ac:dyDescent="0.25">
      <c r="A171" s="38">
        <v>6</v>
      </c>
      <c r="B171" s="38" t="s">
        <v>62</v>
      </c>
      <c r="C171" s="39" t="s">
        <v>112</v>
      </c>
      <c r="D171" s="22">
        <v>0</v>
      </c>
      <c r="E171" s="22">
        <v>0</v>
      </c>
      <c r="F171" s="22">
        <v>0</v>
      </c>
      <c r="G171" s="37">
        <f>189180/1000/12/30</f>
        <v>0.52549999999999997</v>
      </c>
      <c r="H171" s="70" t="s">
        <v>114</v>
      </c>
    </row>
    <row r="172" spans="1:8" x14ac:dyDescent="0.25">
      <c r="A172" s="77">
        <v>7</v>
      </c>
      <c r="B172" s="75" t="s">
        <v>65</v>
      </c>
      <c r="C172" s="39" t="s">
        <v>110</v>
      </c>
      <c r="D172" s="22">
        <v>0</v>
      </c>
      <c r="E172" s="22">
        <v>0</v>
      </c>
      <c r="F172" s="22">
        <v>0</v>
      </c>
      <c r="G172" s="37">
        <f>98000/1000/12/30</f>
        <v>0.2722222222222222</v>
      </c>
      <c r="H172" s="71"/>
    </row>
    <row r="173" spans="1:8" x14ac:dyDescent="0.25">
      <c r="A173" s="78"/>
      <c r="B173" s="76"/>
      <c r="C173" s="39" t="s">
        <v>112</v>
      </c>
      <c r="D173" s="22">
        <v>0</v>
      </c>
      <c r="E173" s="22">
        <v>0</v>
      </c>
      <c r="F173" s="22">
        <v>0</v>
      </c>
      <c r="G173" s="37">
        <f>62050/1000/12/30</f>
        <v>0.1723611111111111</v>
      </c>
      <c r="H173" s="71"/>
    </row>
    <row r="174" spans="1:8" x14ac:dyDescent="0.25">
      <c r="A174" s="54">
        <v>8</v>
      </c>
      <c r="B174" s="53" t="s">
        <v>66</v>
      </c>
      <c r="C174" s="39" t="s">
        <v>113</v>
      </c>
      <c r="D174" s="22">
        <v>0</v>
      </c>
      <c r="E174" s="22">
        <v>0</v>
      </c>
      <c r="F174" s="22">
        <v>0</v>
      </c>
      <c r="G174" s="37">
        <f>295127.83/1000/12/30</f>
        <v>0.81979952777777787</v>
      </c>
      <c r="H174" s="72"/>
    </row>
    <row r="175" spans="1:8" x14ac:dyDescent="0.25">
      <c r="A175" s="38">
        <v>9</v>
      </c>
      <c r="B175" s="38" t="s">
        <v>67</v>
      </c>
      <c r="C175" s="39" t="s">
        <v>47</v>
      </c>
      <c r="D175" s="22" t="s">
        <v>42</v>
      </c>
      <c r="E175" s="22" t="s">
        <v>42</v>
      </c>
      <c r="F175" s="22" t="s">
        <v>42</v>
      </c>
      <c r="G175" s="37" t="s">
        <v>42</v>
      </c>
      <c r="H175" s="44" t="s">
        <v>42</v>
      </c>
    </row>
    <row r="176" spans="1:8" x14ac:dyDescent="0.25">
      <c r="A176" s="38">
        <v>10</v>
      </c>
      <c r="B176" s="38" t="s">
        <v>68</v>
      </c>
      <c r="C176" s="39" t="s">
        <v>47</v>
      </c>
      <c r="D176" s="22" t="s">
        <v>42</v>
      </c>
      <c r="E176" s="22" t="s">
        <v>42</v>
      </c>
      <c r="F176" s="22" t="s">
        <v>42</v>
      </c>
      <c r="G176" s="37" t="s">
        <v>42</v>
      </c>
      <c r="H176" s="44" t="s">
        <v>42</v>
      </c>
    </row>
    <row r="177" spans="1:8" x14ac:dyDescent="0.25">
      <c r="A177" s="38">
        <v>11</v>
      </c>
      <c r="B177" s="38" t="s">
        <v>79</v>
      </c>
      <c r="C177" s="39" t="s">
        <v>47</v>
      </c>
      <c r="D177" s="22" t="s">
        <v>42</v>
      </c>
      <c r="E177" s="22" t="s">
        <v>42</v>
      </c>
      <c r="F177" s="22" t="s">
        <v>42</v>
      </c>
      <c r="G177" s="37" t="s">
        <v>42</v>
      </c>
      <c r="H177" s="44" t="s">
        <v>42</v>
      </c>
    </row>
    <row r="178" spans="1:8" x14ac:dyDescent="0.25">
      <c r="A178" s="38">
        <v>12</v>
      </c>
      <c r="B178" s="38" t="s">
        <v>69</v>
      </c>
      <c r="C178" s="39" t="s">
        <v>47</v>
      </c>
      <c r="D178" s="22" t="s">
        <v>42</v>
      </c>
      <c r="E178" s="22" t="s">
        <v>42</v>
      </c>
      <c r="F178" s="22" t="s">
        <v>42</v>
      </c>
      <c r="G178" s="37" t="s">
        <v>42</v>
      </c>
      <c r="H178" s="44" t="s">
        <v>42</v>
      </c>
    </row>
    <row r="179" spans="1:8" x14ac:dyDescent="0.25">
      <c r="A179" s="38">
        <v>13</v>
      </c>
      <c r="B179" s="38" t="s">
        <v>70</v>
      </c>
      <c r="C179" s="39" t="s">
        <v>47</v>
      </c>
      <c r="D179" s="22" t="s">
        <v>42</v>
      </c>
      <c r="E179" s="22" t="s">
        <v>42</v>
      </c>
      <c r="F179" s="22" t="s">
        <v>42</v>
      </c>
      <c r="G179" s="37" t="s">
        <v>42</v>
      </c>
      <c r="H179" s="44" t="s">
        <v>42</v>
      </c>
    </row>
    <row r="180" spans="1:8" x14ac:dyDescent="0.25">
      <c r="A180" s="38">
        <v>14</v>
      </c>
      <c r="B180" s="38" t="s">
        <v>71</v>
      </c>
      <c r="C180" s="39" t="s">
        <v>47</v>
      </c>
      <c r="D180" s="22" t="s">
        <v>42</v>
      </c>
      <c r="E180" s="22" t="s">
        <v>42</v>
      </c>
      <c r="F180" s="22" t="s">
        <v>42</v>
      </c>
      <c r="G180" s="37" t="s">
        <v>42</v>
      </c>
      <c r="H180" s="44" t="s">
        <v>42</v>
      </c>
    </row>
    <row r="181" spans="1:8" x14ac:dyDescent="0.25">
      <c r="A181" s="38">
        <v>15</v>
      </c>
      <c r="B181" s="38" t="s">
        <v>72</v>
      </c>
      <c r="C181" s="39" t="s">
        <v>47</v>
      </c>
      <c r="D181" s="22" t="s">
        <v>42</v>
      </c>
      <c r="E181" s="22" t="s">
        <v>42</v>
      </c>
      <c r="F181" s="22" t="s">
        <v>42</v>
      </c>
      <c r="G181" s="37" t="s">
        <v>42</v>
      </c>
      <c r="H181" s="44" t="s">
        <v>42</v>
      </c>
    </row>
    <row r="182" spans="1:8" x14ac:dyDescent="0.25">
      <c r="A182" s="38">
        <v>16</v>
      </c>
      <c r="B182" s="38" t="s">
        <v>73</v>
      </c>
      <c r="C182" s="39" t="s">
        <v>47</v>
      </c>
      <c r="D182" s="22" t="s">
        <v>42</v>
      </c>
      <c r="E182" s="22" t="s">
        <v>42</v>
      </c>
      <c r="F182" s="22" t="s">
        <v>42</v>
      </c>
      <c r="G182" s="37" t="s">
        <v>42</v>
      </c>
      <c r="H182" s="44" t="s">
        <v>42</v>
      </c>
    </row>
    <row r="183" spans="1:8" x14ac:dyDescent="0.25">
      <c r="A183" s="38">
        <v>17</v>
      </c>
      <c r="B183" s="38" t="s">
        <v>74</v>
      </c>
      <c r="C183" s="39" t="s">
        <v>47</v>
      </c>
      <c r="D183" s="22" t="s">
        <v>42</v>
      </c>
      <c r="E183" s="22" t="s">
        <v>42</v>
      </c>
      <c r="F183" s="22" t="s">
        <v>42</v>
      </c>
      <c r="G183" s="37" t="s">
        <v>42</v>
      </c>
      <c r="H183" s="44" t="s">
        <v>42</v>
      </c>
    </row>
    <row r="184" spans="1:8" x14ac:dyDescent="0.25">
      <c r="A184" s="38">
        <v>18</v>
      </c>
      <c r="B184" s="38" t="s">
        <v>75</v>
      </c>
      <c r="C184" s="39" t="s">
        <v>47</v>
      </c>
      <c r="D184" s="22" t="s">
        <v>42</v>
      </c>
      <c r="E184" s="22" t="s">
        <v>42</v>
      </c>
      <c r="F184" s="22" t="s">
        <v>42</v>
      </c>
      <c r="G184" s="37" t="s">
        <v>42</v>
      </c>
      <c r="H184" s="44" t="s">
        <v>42</v>
      </c>
    </row>
    <row r="185" spans="1:8" x14ac:dyDescent="0.25">
      <c r="A185" s="38">
        <v>19</v>
      </c>
      <c r="B185" s="38" t="s">
        <v>76</v>
      </c>
      <c r="C185" s="39" t="s">
        <v>47</v>
      </c>
      <c r="D185" s="22" t="s">
        <v>42</v>
      </c>
      <c r="E185" s="22" t="s">
        <v>42</v>
      </c>
      <c r="F185" s="22" t="s">
        <v>42</v>
      </c>
      <c r="G185" s="37" t="s">
        <v>42</v>
      </c>
      <c r="H185" s="44" t="s">
        <v>42</v>
      </c>
    </row>
    <row r="186" spans="1:8" x14ac:dyDescent="0.25">
      <c r="A186" s="38">
        <v>20</v>
      </c>
      <c r="B186" s="38" t="s">
        <v>77</v>
      </c>
      <c r="C186" s="39" t="s">
        <v>47</v>
      </c>
      <c r="D186" s="22" t="s">
        <v>42</v>
      </c>
      <c r="E186" s="22" t="s">
        <v>42</v>
      </c>
      <c r="F186" s="22" t="s">
        <v>42</v>
      </c>
      <c r="G186" s="37" t="s">
        <v>42</v>
      </c>
      <c r="H186" s="44" t="s">
        <v>42</v>
      </c>
    </row>
    <row r="187" spans="1:8" x14ac:dyDescent="0.25">
      <c r="A187" s="38">
        <v>21</v>
      </c>
      <c r="B187" s="38" t="s">
        <v>78</v>
      </c>
      <c r="C187" s="39" t="s">
        <v>47</v>
      </c>
      <c r="D187" s="22" t="s">
        <v>42</v>
      </c>
      <c r="E187" s="22" t="s">
        <v>42</v>
      </c>
      <c r="F187" s="22" t="s">
        <v>42</v>
      </c>
      <c r="G187" s="37" t="s">
        <v>42</v>
      </c>
      <c r="H187" s="44" t="s">
        <v>42</v>
      </c>
    </row>
  </sheetData>
  <mergeCells count="40">
    <mergeCell ref="H143:H145"/>
    <mergeCell ref="H148:H151"/>
    <mergeCell ref="A149:A150"/>
    <mergeCell ref="B149:B150"/>
    <mergeCell ref="A103:A104"/>
    <mergeCell ref="B103:B104"/>
    <mergeCell ref="H120:H122"/>
    <mergeCell ref="H125:H128"/>
    <mergeCell ref="A126:A127"/>
    <mergeCell ref="B126:B127"/>
    <mergeCell ref="B142:H142"/>
    <mergeCell ref="B119:H119"/>
    <mergeCell ref="H102:H105"/>
    <mergeCell ref="H74:H76"/>
    <mergeCell ref="H79:H82"/>
    <mergeCell ref="A80:A81"/>
    <mergeCell ref="B80:B81"/>
    <mergeCell ref="H97:H99"/>
    <mergeCell ref="B96:H96"/>
    <mergeCell ref="B57:B58"/>
    <mergeCell ref="A11:A12"/>
    <mergeCell ref="B11:B12"/>
    <mergeCell ref="A34:A35"/>
    <mergeCell ref="B34:B35"/>
    <mergeCell ref="H166:H168"/>
    <mergeCell ref="H171:H174"/>
    <mergeCell ref="A172:A173"/>
    <mergeCell ref="B172:B173"/>
    <mergeCell ref="A1:H1"/>
    <mergeCell ref="B4:H4"/>
    <mergeCell ref="B27:H27"/>
    <mergeCell ref="B50:H50"/>
    <mergeCell ref="B73:H73"/>
    <mergeCell ref="H51:H53"/>
    <mergeCell ref="H56:H59"/>
    <mergeCell ref="H5:H7"/>
    <mergeCell ref="H10:H13"/>
    <mergeCell ref="H28:H30"/>
    <mergeCell ref="H33:H36"/>
    <mergeCell ref="A57:A58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Теплоснабжение - развер.форма</vt:lpstr>
      <vt:lpstr>Теплоснабжение - краткая форма</vt:lpstr>
      <vt:lpstr>ХВС - развер.форма</vt:lpstr>
      <vt:lpstr>ХВС - краткая форма</vt:lpstr>
      <vt:lpstr>Водоотведение - развер.форма</vt:lpstr>
      <vt:lpstr>Водоотведение - краткая форма</vt:lpstr>
      <vt:lpstr>'Теплоснабжение - развер.форма'!Область_печати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2020-07-02T07:44:49Z</dcterms:modified>
</cp:coreProperties>
</file>